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https://optimabanksa.sharepoint.com/sites/StrategyIR/Strategy  IR/Doukas/Results deliverables/1Q 2026/Final/"/>
    </mc:Choice>
  </mc:AlternateContent>
  <xr:revisionPtr revIDLastSave="2" documentId="8_{BA16B3DE-0867-4B87-A63C-DE7231773219}" xr6:coauthVersionLast="47" xr6:coauthVersionMax="47" xr10:uidLastSave="{269FE90B-4DB4-40DA-9424-7E9C58488DEA}"/>
  <bookViews>
    <workbookView xWindow="-120" yWindow="-120" windowWidth="29040" windowHeight="15840" tabRatio="584" xr2:uid="{00000000-000D-0000-FFFF-FFFF00000000}"/>
  </bookViews>
  <sheets>
    <sheet name="Cover" sheetId="45" r:id="rId1"/>
    <sheet name="Dashboard" sheetId="74" r:id="rId2"/>
    <sheet name="KPIs" sheetId="40" r:id="rId3"/>
    <sheet name="Balance Sheet" sheetId="24" r:id="rId4"/>
    <sheet name="P&amp;L" sheetId="19" r:id="rId5"/>
    <sheet name="NII NFI" sheetId="62" r:id="rId6"/>
    <sheet name="Loans" sheetId="63" r:id="rId7"/>
    <sheet name="Customer Funds" sheetId="64" r:id="rId8"/>
    <sheet name="Securities" sheetId="65" r:id="rId9"/>
    <sheet name="Capital" sheetId="11" r:id="rId10"/>
    <sheet name="Asset Quality" sheetId="59" r:id="rId11"/>
    <sheet name="IFRS9 stages" sheetId="60" r:id="rId12"/>
    <sheet name="Glossary" sheetId="43" r:id="rId13"/>
  </sheets>
  <externalReferences>
    <externalReference r:id="rId14"/>
  </externalReferences>
  <definedNames>
    <definedName name="_AC112829" localSheetId="10">#REF!</definedName>
    <definedName name="_AC112829" localSheetId="3">#REF!</definedName>
    <definedName name="_AC112829" localSheetId="7">#REF!</definedName>
    <definedName name="_AC112829" localSheetId="11">#REF!</definedName>
    <definedName name="_AC112829" localSheetId="6">#REF!</definedName>
    <definedName name="_AC112829" localSheetId="5">#REF!</definedName>
    <definedName name="_AC112829" localSheetId="8">#REF!</definedName>
    <definedName name="_AC112829">#REF!</definedName>
    <definedName name="_Fill" localSheetId="10" hidden="1">#REF!</definedName>
    <definedName name="_Fill" hidden="1">#REF!</definedName>
    <definedName name="a" localSheetId="0">'[1]00'!$D$17</definedName>
    <definedName name="a" localSheetId="7">#REF!</definedName>
    <definedName name="a" localSheetId="1">'[1]00'!$D$17</definedName>
    <definedName name="a" localSheetId="2">'[1]00'!$D$17</definedName>
    <definedName name="a" localSheetId="6">#REF!</definedName>
    <definedName name="a" localSheetId="5">#REF!</definedName>
    <definedName name="a" localSheetId="8">#REF!</definedName>
    <definedName name="a">#REF!</definedName>
    <definedName name="ab" localSheetId="0">'[1]00'!$D$17</definedName>
    <definedName name="ab" localSheetId="7">#REF!</definedName>
    <definedName name="ab" localSheetId="1">'[1]00'!$D$17</definedName>
    <definedName name="ab" localSheetId="2">'[1]00'!$D$17</definedName>
    <definedName name="ab" localSheetId="6">#REF!</definedName>
    <definedName name="ab" localSheetId="5">#REF!</definedName>
    <definedName name="ab" localSheetId="8">#REF!</definedName>
    <definedName name="ab">#REF!</definedName>
    <definedName name="ac" localSheetId="0">'[1]00'!$D$18</definedName>
    <definedName name="ac" localSheetId="7">#REF!</definedName>
    <definedName name="ac" localSheetId="1">'[1]00'!$D$18</definedName>
    <definedName name="ac" localSheetId="2">'[1]00'!$D$18</definedName>
    <definedName name="ac" localSheetId="6">#REF!</definedName>
    <definedName name="ac" localSheetId="5">#REF!</definedName>
    <definedName name="ac" localSheetId="8">#REF!</definedName>
    <definedName name="ac">#REF!</definedName>
    <definedName name="AdditionalCompaniesDetails_3" localSheetId="10">#REF!</definedName>
    <definedName name="AdditionalCompaniesDetails_3" localSheetId="7">#REF!</definedName>
    <definedName name="AdditionalCompaniesDetails_3" localSheetId="11">#REF!</definedName>
    <definedName name="AdditionalCompaniesDetails_3" localSheetId="6">#REF!</definedName>
    <definedName name="AdditionalCompaniesDetails_3" localSheetId="5">#REF!</definedName>
    <definedName name="AdditionalCompaniesDetails_3" localSheetId="8">#REF!</definedName>
    <definedName name="AdditionalCompaniesDetails_3">#REF!</definedName>
    <definedName name="AdditionalInfo_3" localSheetId="10">#REF!</definedName>
    <definedName name="AdditionalInfo_3">#REF!</definedName>
    <definedName name="AdditionalInfo_Descriptions_3" localSheetId="10">#REF!</definedName>
    <definedName name="AdditionalInfo_Descriptions_3">#REF!</definedName>
    <definedName name="AS2DocOpenMode" hidden="1">"AS2DocumentEdit"</definedName>
    <definedName name="AS2ReportLS" hidden="1">1</definedName>
    <definedName name="AS2SyncStepLS" hidden="1">0</definedName>
    <definedName name="AS2TickmarkLS" localSheetId="10" hidden="1">#REF!</definedName>
    <definedName name="AS2TickmarkLS" localSheetId="7" hidden="1">#REF!</definedName>
    <definedName name="AS2TickmarkLS" localSheetId="11" hidden="1">#REF!</definedName>
    <definedName name="AS2TickmarkLS" localSheetId="6" hidden="1">#REF!</definedName>
    <definedName name="AS2TickmarkLS" localSheetId="5" hidden="1">#REF!</definedName>
    <definedName name="AS2TickmarkLS" localSheetId="8" hidden="1">#REF!</definedName>
    <definedName name="AS2TickmarkLS" hidden="1">#REF!</definedName>
    <definedName name="AS2VersionLS" hidden="1">300</definedName>
    <definedName name="BalanceDetails_3" localSheetId="10">#REF!</definedName>
    <definedName name="BalanceDetails_3" localSheetId="7">#REF!</definedName>
    <definedName name="BalanceDetails_3" localSheetId="11">#REF!</definedName>
    <definedName name="BalanceDetails_3" localSheetId="6">#REF!</definedName>
    <definedName name="BalanceDetails_3" localSheetId="5">#REF!</definedName>
    <definedName name="BalanceDetails_3" localSheetId="8">#REF!</definedName>
    <definedName name="BalanceDetails_3">#REF!</definedName>
    <definedName name="BC" localSheetId="10">#REF!</definedName>
    <definedName name="BC">#REF!</definedName>
    <definedName name="BG_Del" hidden="1">15</definedName>
    <definedName name="BG_Ins" hidden="1">4</definedName>
    <definedName name="BG_Mod" hidden="1">6</definedName>
    <definedName name="Bonds2" localSheetId="10">#REF!</definedName>
    <definedName name="Bonds2" localSheetId="3">#REF!</definedName>
    <definedName name="Bonds2" localSheetId="7">#REF!</definedName>
    <definedName name="Bonds2" localSheetId="1">#REF!</definedName>
    <definedName name="Bonds2" localSheetId="12">#REF!</definedName>
    <definedName name="Bonds2" localSheetId="11">#REF!</definedName>
    <definedName name="Bonds2" localSheetId="6">#REF!</definedName>
    <definedName name="Bonds2" localSheetId="5">#REF!</definedName>
    <definedName name="Bonds2" localSheetId="4">#REF!</definedName>
    <definedName name="Bonds2" localSheetId="8">#REF!</definedName>
    <definedName name="Bonds2">#REF!</definedName>
    <definedName name="CashFlowsMethod1_3" localSheetId="10">#REF!</definedName>
    <definedName name="CashFlowsMethod1_3">#REF!</definedName>
    <definedName name="CashFlowsMethod2_3" localSheetId="10">#REF!</definedName>
    <definedName name="CashFlowsMethod2_3">#REF!</definedName>
    <definedName name="Chart_of_Accounts_of_ICP" localSheetId="10">#REF!</definedName>
    <definedName name="Chart_of_Accounts_of_ICP" localSheetId="3">#REF!</definedName>
    <definedName name="Chart_of_Accounts_of_ICP" localSheetId="1">#REF!</definedName>
    <definedName name="Chart_of_Accounts_of_ICP" localSheetId="12">#REF!</definedName>
    <definedName name="Chart_of_Accounts_of_ICP" localSheetId="11">#REF!</definedName>
    <definedName name="Chart_of_Accounts_of_ICP" localSheetId="4">#REF!</definedName>
    <definedName name="Chart_of_Accounts_of_ICP">#REF!</definedName>
    <definedName name="CI" localSheetId="10">#REF!</definedName>
    <definedName name="CI" localSheetId="3">#REF!</definedName>
    <definedName name="CI" localSheetId="1">#REF!</definedName>
    <definedName name="CI" localSheetId="12">#REF!</definedName>
    <definedName name="CI" localSheetId="11">#REF!</definedName>
    <definedName name="CI" localSheetId="4">#REF!</definedName>
    <definedName name="CI">#REF!</definedName>
    <definedName name="CIAccount" localSheetId="10">#REF!</definedName>
    <definedName name="CIAccount" localSheetId="3">#REF!</definedName>
    <definedName name="CIAccount" localSheetId="4">#REF!</definedName>
    <definedName name="CIAccount">#REF!</definedName>
    <definedName name="COR15_AccountingTreatmentCodeList" localSheetId="10">#REF!</definedName>
    <definedName name="COR15_AccountingTreatmentCodeList" localSheetId="3">#REF!</definedName>
    <definedName name="COR15_AccountingTreatmentCodeList" localSheetId="4">#REF!</definedName>
    <definedName name="COR15_AccountingTreatmentCodeList">#REF!</definedName>
    <definedName name="CU_CU3_3_labels" localSheetId="10">#REF!</definedName>
    <definedName name="CU_CU3_3_labels" localSheetId="3">#REF!</definedName>
    <definedName name="CU_CU3_3_labels" localSheetId="4">#REF!</definedName>
    <definedName name="CU_CU3_3_labels">#REF!</definedName>
    <definedName name="_xlnm.Database" localSheetId="10">#REF!</definedName>
    <definedName name="_xlnm.Database">#REF!</definedName>
    <definedName name="EBA_CounterpartySectorCodeList" localSheetId="10">#REF!</definedName>
    <definedName name="EBA_CounterpartySectorCodeList" localSheetId="3">#REF!</definedName>
    <definedName name="EBA_CounterpartySectorCodeList" localSheetId="4">#REF!</definedName>
    <definedName name="EBA_CounterpartySectorCodeList">#REF!</definedName>
    <definedName name="EBA_CountryCodeList" localSheetId="10">#REF!</definedName>
    <definedName name="EBA_CountryCodeList" localSheetId="3">#REF!</definedName>
    <definedName name="EBA_CountryCodeList" localSheetId="4">#REF!</definedName>
    <definedName name="EBA_CountryCodeList">#REF!</definedName>
    <definedName name="EBA_CurrencyCodeList" localSheetId="10">#REF!</definedName>
    <definedName name="EBA_CurrencyCodeList" localSheetId="3">#REF!</definedName>
    <definedName name="EBA_CurrencyCodeList" localSheetId="4">#REF!</definedName>
    <definedName name="EBA_CurrencyCodeList">#REF!</definedName>
    <definedName name="EBA_GroupStructureCodeList" localSheetId="10">#REF!</definedName>
    <definedName name="EBA_GroupStructureCodeList" localSheetId="3">#REF!</definedName>
    <definedName name="EBA_GroupStructureCodeList" localSheetId="4">#REF!</definedName>
    <definedName name="EBA_GroupStructureCodeList">#REF!</definedName>
    <definedName name="EBA_NaceCodeList" localSheetId="10">#REF!</definedName>
    <definedName name="EBA_NaceCodeList" localSheetId="3">#REF!</definedName>
    <definedName name="EBA_NaceCodeList" localSheetId="4">#REF!</definedName>
    <definedName name="EBA_NaceCodeList">#REF!</definedName>
    <definedName name="EBA_ProductTypeCodeList" localSheetId="10">#REF!</definedName>
    <definedName name="EBA_ProductTypeCodeList" localSheetId="3">#REF!</definedName>
    <definedName name="EBA_ProductTypeCodeList" localSheetId="4">#REF!</definedName>
    <definedName name="EBA_ProductTypeCodeList">#REF!</definedName>
    <definedName name="ei107_labels" localSheetId="10">#REF!</definedName>
    <definedName name="ei107_labels" localSheetId="3">#REF!</definedName>
    <definedName name="ei107_labels" localSheetId="4">#REF!</definedName>
    <definedName name="ei107_labels">#REF!</definedName>
    <definedName name="ei144_labels" localSheetId="10">#REF!</definedName>
    <definedName name="ei144_labels" localSheetId="3">#REF!</definedName>
    <definedName name="ei144_labels" localSheetId="4">#REF!</definedName>
    <definedName name="ei144_labels">#REF!</definedName>
    <definedName name="ei145_labels" localSheetId="10">#REF!</definedName>
    <definedName name="ei145_labels" localSheetId="3">#REF!</definedName>
    <definedName name="ei145_labels" localSheetId="4">#REF!</definedName>
    <definedName name="ei145_labels">#REF!</definedName>
    <definedName name="ei152_labels" localSheetId="10">#REF!</definedName>
    <definedName name="ei152_labels" localSheetId="3">#REF!</definedName>
    <definedName name="ei152_labels" localSheetId="4">#REF!</definedName>
    <definedName name="ei152_labels">#REF!</definedName>
    <definedName name="ei219_labels" localSheetId="10">#REF!</definedName>
    <definedName name="ei219_labels" localSheetId="3">#REF!</definedName>
    <definedName name="ei219_labels" localSheetId="4">#REF!</definedName>
    <definedName name="ei219_labels">#REF!</definedName>
    <definedName name="ei350_labels" localSheetId="10">#REF!</definedName>
    <definedName name="ei350_labels" localSheetId="3">#REF!</definedName>
    <definedName name="ei350_labels" localSheetId="4">#REF!</definedName>
    <definedName name="ei350_labels">#REF!</definedName>
    <definedName name="ei351_labels" localSheetId="10">#REF!</definedName>
    <definedName name="ei351_labels" localSheetId="3">#REF!</definedName>
    <definedName name="ei351_labels" localSheetId="4">#REF!</definedName>
    <definedName name="ei351_labels">#REF!</definedName>
    <definedName name="ei358_labels" localSheetId="10">#REF!</definedName>
    <definedName name="ei358_labels" localSheetId="3">#REF!</definedName>
    <definedName name="ei358_labels" localSheetId="4">#REF!</definedName>
    <definedName name="ei358_labels">#REF!</definedName>
    <definedName name="ei359_labels" localSheetId="10">#REF!</definedName>
    <definedName name="ei359_labels" localSheetId="3">#REF!</definedName>
    <definedName name="ei359_labels" localSheetId="4">#REF!</definedName>
    <definedName name="ei359_labels">#REF!</definedName>
    <definedName name="ei822_labels" localSheetId="10">#REF!</definedName>
    <definedName name="ei822_labels" localSheetId="3">#REF!</definedName>
    <definedName name="ei822_labels" localSheetId="4">#REF!</definedName>
    <definedName name="ei822_labels">#REF!</definedName>
    <definedName name="EKS_AdditionalCompaniesDetails" localSheetId="10">#REF!</definedName>
    <definedName name="EKS_AdditionalCompaniesDetails">#REF!</definedName>
    <definedName name="EKS_AdditionalInfo" localSheetId="10">#REF!</definedName>
    <definedName name="EKS_AdditionalInfo">#REF!</definedName>
    <definedName name="EKS_BalanceDetails" localSheetId="10">#REF!</definedName>
    <definedName name="EKS_BalanceDetails">#REF!</definedName>
    <definedName name="EKS_CashFlows" localSheetId="10">#REF!</definedName>
    <definedName name="EKS_CashFlows">#REF!</definedName>
    <definedName name="EKS_IAS_Adjustments" localSheetId="10">#REF!</definedName>
    <definedName name="EKS_IAS_Adjustments">#REF!</definedName>
    <definedName name="EKS_PeriodFinancialResults" localSheetId="10">#REF!</definedName>
    <definedName name="EKS_PeriodFinancialResults">#REF!</definedName>
    <definedName name="EKS_PeriodNetWorthChanges" localSheetId="10">#REF!</definedName>
    <definedName name="EKS_PeriodNetWorthChanges">#REF!</definedName>
    <definedName name="EKS_UnifiedAdditionalInfo" localSheetId="10">#REF!</definedName>
    <definedName name="EKS_UnifiedAdditionalInfo">#REF!</definedName>
    <definedName name="EKS_UnifiedCompanies" localSheetId="10">#REF!</definedName>
    <definedName name="EKS_UnifiedCompanies">#REF!</definedName>
    <definedName name="ewqf" localSheetId="10" hidden="1">#REF!</definedName>
    <definedName name="ewqf" hidden="1">#REF!</definedName>
    <definedName name="GeneralInfo_3" localSheetId="10">#REF!</definedName>
    <definedName name="GeneralInfo_3">#REF!</definedName>
    <definedName name="GeneralInfo_Descriptions_3" localSheetId="10">#REF!</definedName>
    <definedName name="GeneralInfo_Descriptions_3">#REF!</definedName>
    <definedName name="I4_111_E" localSheetId="10">#REF!</definedName>
    <definedName name="I4_111_E" localSheetId="3">#REF!</definedName>
    <definedName name="I4_111_E" localSheetId="4">#REF!</definedName>
    <definedName name="I4_111_E">#REF!</definedName>
    <definedName name="I4_111_I" localSheetId="10">#REF!</definedName>
    <definedName name="I4_111_I" localSheetId="3">#REF!</definedName>
    <definedName name="I4_111_I" localSheetId="4">#REF!</definedName>
    <definedName name="I4_111_I">#REF!</definedName>
    <definedName name="I4_111010_E" localSheetId="10">#REF!</definedName>
    <definedName name="I4_111010_E" localSheetId="3">#REF!</definedName>
    <definedName name="I4_111010_E" localSheetId="4">#REF!</definedName>
    <definedName name="I4_111010_E">#REF!</definedName>
    <definedName name="I4_111010_I" localSheetId="10">#REF!</definedName>
    <definedName name="I4_111010_I" localSheetId="3">#REF!</definedName>
    <definedName name="I4_111010_I" localSheetId="4">#REF!</definedName>
    <definedName name="I4_111010_I">#REF!</definedName>
    <definedName name="I4_111011_E" localSheetId="10">#REF!</definedName>
    <definedName name="I4_111011_E" localSheetId="3">#REF!</definedName>
    <definedName name="I4_111011_E" localSheetId="4">#REF!</definedName>
    <definedName name="I4_111011_E">#REF!</definedName>
    <definedName name="I4_111011_I" localSheetId="10">#REF!</definedName>
    <definedName name="I4_111011_I" localSheetId="3">#REF!</definedName>
    <definedName name="I4_111011_I" localSheetId="4">#REF!</definedName>
    <definedName name="I4_111011_I">#REF!</definedName>
    <definedName name="I4_111012_E" localSheetId="10">#REF!</definedName>
    <definedName name="I4_111012_E" localSheetId="3">#REF!</definedName>
    <definedName name="I4_111012_E" localSheetId="4">#REF!</definedName>
    <definedName name="I4_111012_E">#REF!</definedName>
    <definedName name="I4_111012_I" localSheetId="10">#REF!</definedName>
    <definedName name="I4_111012_I" localSheetId="3">#REF!</definedName>
    <definedName name="I4_111012_I" localSheetId="4">#REF!</definedName>
    <definedName name="I4_111012_I">#REF!</definedName>
    <definedName name="I4_111013_E" localSheetId="10">#REF!</definedName>
    <definedName name="I4_111013_E" localSheetId="3">#REF!</definedName>
    <definedName name="I4_111013_E" localSheetId="4">#REF!</definedName>
    <definedName name="I4_111013_E">#REF!</definedName>
    <definedName name="I4_111013_I" localSheetId="10">#REF!</definedName>
    <definedName name="I4_111013_I" localSheetId="3">#REF!</definedName>
    <definedName name="I4_111013_I" localSheetId="4">#REF!</definedName>
    <definedName name="I4_111013_I">#REF!</definedName>
    <definedName name="I4_1113_I" localSheetId="10">#REF!</definedName>
    <definedName name="I4_1113_I" localSheetId="3">#REF!</definedName>
    <definedName name="I4_1113_I" localSheetId="4">#REF!</definedName>
    <definedName name="I4_1113_I">#REF!</definedName>
    <definedName name="I4_1115_E" localSheetId="10">#REF!</definedName>
    <definedName name="I4_1115_E" localSheetId="3">#REF!</definedName>
    <definedName name="I4_1115_E" localSheetId="4">#REF!</definedName>
    <definedName name="I4_1115_E">#REF!</definedName>
    <definedName name="I4_1115_I" localSheetId="10">#REF!</definedName>
    <definedName name="I4_1115_I" localSheetId="3">#REF!</definedName>
    <definedName name="I4_1115_I" localSheetId="4">#REF!</definedName>
    <definedName name="I4_1115_I">#REF!</definedName>
    <definedName name="I4_1116_E" localSheetId="10">#REF!</definedName>
    <definedName name="I4_1116_E" localSheetId="3">#REF!</definedName>
    <definedName name="I4_1116_E" localSheetId="4">#REF!</definedName>
    <definedName name="I4_1116_E">#REF!</definedName>
    <definedName name="I4_1116_I" localSheetId="10">#REF!</definedName>
    <definedName name="I4_1116_I" localSheetId="3">#REF!</definedName>
    <definedName name="I4_1116_I" localSheetId="4">#REF!</definedName>
    <definedName name="I4_1116_I">#REF!</definedName>
    <definedName name="I4_1117_E" localSheetId="10">#REF!</definedName>
    <definedName name="I4_1117_E" localSheetId="3">#REF!</definedName>
    <definedName name="I4_1117_E" localSheetId="4">#REF!</definedName>
    <definedName name="I4_1117_E">#REF!</definedName>
    <definedName name="I4_1117_I" localSheetId="10">#REF!</definedName>
    <definedName name="I4_1117_I" localSheetId="3">#REF!</definedName>
    <definedName name="I4_1117_I" localSheetId="4">#REF!</definedName>
    <definedName name="I4_1117_I">#REF!</definedName>
    <definedName name="I4_1118_E" localSheetId="10">#REF!</definedName>
    <definedName name="I4_1118_E" localSheetId="3">#REF!</definedName>
    <definedName name="I4_1118_E" localSheetId="4">#REF!</definedName>
    <definedName name="I4_1118_E">#REF!</definedName>
    <definedName name="I4_1118_I" localSheetId="10">#REF!</definedName>
    <definedName name="I4_1118_I" localSheetId="3">#REF!</definedName>
    <definedName name="I4_1118_I" localSheetId="4">#REF!</definedName>
    <definedName name="I4_1118_I">#REF!</definedName>
    <definedName name="I4_112013_E" localSheetId="10">#REF!</definedName>
    <definedName name="I4_112013_E" localSheetId="3">#REF!</definedName>
    <definedName name="I4_112013_E" localSheetId="4">#REF!</definedName>
    <definedName name="I4_112013_E">#REF!</definedName>
    <definedName name="I4_112013_I" localSheetId="10">#REF!</definedName>
    <definedName name="I4_112013_I" localSheetId="3">#REF!</definedName>
    <definedName name="I4_112013_I" localSheetId="4">#REF!</definedName>
    <definedName name="I4_112013_I">#REF!</definedName>
    <definedName name="I4_113010_E" localSheetId="10">#REF!</definedName>
    <definedName name="I4_113010_E" localSheetId="3">#REF!</definedName>
    <definedName name="I4_113010_E" localSheetId="4">#REF!</definedName>
    <definedName name="I4_113010_E">#REF!</definedName>
    <definedName name="I4_113010_I" localSheetId="10">#REF!</definedName>
    <definedName name="I4_113010_I" localSheetId="3">#REF!</definedName>
    <definedName name="I4_113010_I" localSheetId="4">#REF!</definedName>
    <definedName name="I4_113010_I">#REF!</definedName>
    <definedName name="I4_113011_E" localSheetId="10">#REF!</definedName>
    <definedName name="I4_113011_E" localSheetId="3">#REF!</definedName>
    <definedName name="I4_113011_E" localSheetId="4">#REF!</definedName>
    <definedName name="I4_113011_E">#REF!</definedName>
    <definedName name="I4_113011_I" localSheetId="10">#REF!</definedName>
    <definedName name="I4_113011_I" localSheetId="3">#REF!</definedName>
    <definedName name="I4_113011_I" localSheetId="4">#REF!</definedName>
    <definedName name="I4_113011_I">#REF!</definedName>
    <definedName name="I4_113012_E" localSheetId="10">#REF!</definedName>
    <definedName name="I4_113012_E" localSheetId="3">#REF!</definedName>
    <definedName name="I4_113012_E" localSheetId="4">#REF!</definedName>
    <definedName name="I4_113012_E">#REF!</definedName>
    <definedName name="I4_113012_I" localSheetId="10">#REF!</definedName>
    <definedName name="I4_113012_I" localSheetId="3">#REF!</definedName>
    <definedName name="I4_113012_I" localSheetId="4">#REF!</definedName>
    <definedName name="I4_113012_I">#REF!</definedName>
    <definedName name="I4_113013_E" localSheetId="10">#REF!</definedName>
    <definedName name="I4_113013_E" localSheetId="3">#REF!</definedName>
    <definedName name="I4_113013_E" localSheetId="4">#REF!</definedName>
    <definedName name="I4_113013_E">#REF!</definedName>
    <definedName name="I4_113013_I" localSheetId="10">#REF!</definedName>
    <definedName name="I4_113013_I" localSheetId="3">#REF!</definedName>
    <definedName name="I4_113013_I" localSheetId="4">#REF!</definedName>
    <definedName name="I4_113013_I">#REF!</definedName>
    <definedName name="I4_1133_I" localSheetId="10">#REF!</definedName>
    <definedName name="I4_1133_I" localSheetId="3">#REF!</definedName>
    <definedName name="I4_1133_I" localSheetId="4">#REF!</definedName>
    <definedName name="I4_1133_I">#REF!</definedName>
    <definedName name="I4_1135_E" localSheetId="10">#REF!</definedName>
    <definedName name="I4_1135_E" localSheetId="3">#REF!</definedName>
    <definedName name="I4_1135_E" localSheetId="4">#REF!</definedName>
    <definedName name="I4_1135_E">#REF!</definedName>
    <definedName name="I4_1135_I" localSheetId="10">#REF!</definedName>
    <definedName name="I4_1135_I" localSheetId="3">#REF!</definedName>
    <definedName name="I4_1135_I" localSheetId="4">#REF!</definedName>
    <definedName name="I4_1135_I">#REF!</definedName>
    <definedName name="I4_1136_E" localSheetId="10">#REF!</definedName>
    <definedName name="I4_1136_E" localSheetId="3">#REF!</definedName>
    <definedName name="I4_1136_E" localSheetId="4">#REF!</definedName>
    <definedName name="I4_1136_E">#REF!</definedName>
    <definedName name="I4_1136_I" localSheetId="10">#REF!</definedName>
    <definedName name="I4_1136_I" localSheetId="3">#REF!</definedName>
    <definedName name="I4_1136_I" localSheetId="4">#REF!</definedName>
    <definedName name="I4_1136_I">#REF!</definedName>
    <definedName name="I4_1138_E" localSheetId="10">#REF!</definedName>
    <definedName name="I4_1138_E" localSheetId="3">#REF!</definedName>
    <definedName name="I4_1138_E" localSheetId="4">#REF!</definedName>
    <definedName name="I4_1138_E">#REF!</definedName>
    <definedName name="I4_1138_I" localSheetId="10">#REF!</definedName>
    <definedName name="I4_1138_I" localSheetId="3">#REF!</definedName>
    <definedName name="I4_1138_I" localSheetId="4">#REF!</definedName>
    <definedName name="I4_1138_I">#REF!</definedName>
    <definedName name="I4_121_E" localSheetId="10">#REF!</definedName>
    <definedName name="I4_121_E" localSheetId="3">#REF!</definedName>
    <definedName name="I4_121_E" localSheetId="4">#REF!</definedName>
    <definedName name="I4_121_E">#REF!</definedName>
    <definedName name="I4_121_I" localSheetId="10">#REF!</definedName>
    <definedName name="I4_121_I" localSheetId="3">#REF!</definedName>
    <definedName name="I4_121_I" localSheetId="4">#REF!</definedName>
    <definedName name="I4_121_I">#REF!</definedName>
    <definedName name="I4_121010_E" localSheetId="10">#REF!</definedName>
    <definedName name="I4_121010_E" localSheetId="3">#REF!</definedName>
    <definedName name="I4_121010_E" localSheetId="4">#REF!</definedName>
    <definedName name="I4_121010_E">#REF!</definedName>
    <definedName name="I4_121010_I" localSheetId="10">#REF!</definedName>
    <definedName name="I4_121010_I" localSheetId="3">#REF!</definedName>
    <definedName name="I4_121010_I" localSheetId="4">#REF!</definedName>
    <definedName name="I4_121010_I">#REF!</definedName>
    <definedName name="I4_121011_E" localSheetId="10">#REF!</definedName>
    <definedName name="I4_121011_E" localSheetId="3">#REF!</definedName>
    <definedName name="I4_121011_E" localSheetId="4">#REF!</definedName>
    <definedName name="I4_121011_E">#REF!</definedName>
    <definedName name="I4_121011_I" localSheetId="10">#REF!</definedName>
    <definedName name="I4_121011_I" localSheetId="3">#REF!</definedName>
    <definedName name="I4_121011_I" localSheetId="4">#REF!</definedName>
    <definedName name="I4_121011_I">#REF!</definedName>
    <definedName name="I4_121012_E" localSheetId="10">#REF!</definedName>
    <definedName name="I4_121012_E" localSheetId="3">#REF!</definedName>
    <definedName name="I4_121012_E" localSheetId="4">#REF!</definedName>
    <definedName name="I4_121012_E">#REF!</definedName>
    <definedName name="I4_121012_I" localSheetId="10">#REF!</definedName>
    <definedName name="I4_121012_I" localSheetId="3">#REF!</definedName>
    <definedName name="I4_121012_I" localSheetId="4">#REF!</definedName>
    <definedName name="I4_121012_I">#REF!</definedName>
    <definedName name="I4_121013_E" localSheetId="10">#REF!</definedName>
    <definedName name="I4_121013_E" localSheetId="3">#REF!</definedName>
    <definedName name="I4_121013_E" localSheetId="4">#REF!</definedName>
    <definedName name="I4_121013_E">#REF!</definedName>
    <definedName name="I4_121013_I" localSheetId="10">#REF!</definedName>
    <definedName name="I4_121013_I" localSheetId="3">#REF!</definedName>
    <definedName name="I4_121013_I" localSheetId="4">#REF!</definedName>
    <definedName name="I4_121013_I">#REF!</definedName>
    <definedName name="I4_1213_I" localSheetId="10">#REF!</definedName>
    <definedName name="I4_1213_I" localSheetId="3">#REF!</definedName>
    <definedName name="I4_1213_I" localSheetId="4">#REF!</definedName>
    <definedName name="I4_1213_I">#REF!</definedName>
    <definedName name="I4_1215_E" localSheetId="10">#REF!</definedName>
    <definedName name="I4_1215_E" localSheetId="3">#REF!</definedName>
    <definedName name="I4_1215_E" localSheetId="4">#REF!</definedName>
    <definedName name="I4_1215_E">#REF!</definedName>
    <definedName name="I4_1215_I" localSheetId="10">#REF!</definedName>
    <definedName name="I4_1215_I" localSheetId="3">#REF!</definedName>
    <definedName name="I4_1215_I" localSheetId="4">#REF!</definedName>
    <definedName name="I4_1215_I">#REF!</definedName>
    <definedName name="I4_1216_E" localSheetId="10">#REF!</definedName>
    <definedName name="I4_1216_E" localSheetId="3">#REF!</definedName>
    <definedName name="I4_1216_E" localSheetId="4">#REF!</definedName>
    <definedName name="I4_1216_E">#REF!</definedName>
    <definedName name="I4_1216_I" localSheetId="10">#REF!</definedName>
    <definedName name="I4_1216_I" localSheetId="3">#REF!</definedName>
    <definedName name="I4_1216_I" localSheetId="4">#REF!</definedName>
    <definedName name="I4_1216_I">#REF!</definedName>
    <definedName name="I4_1217_E" localSheetId="10">#REF!</definedName>
    <definedName name="I4_1217_E" localSheetId="3">#REF!</definedName>
    <definedName name="I4_1217_E" localSheetId="4">#REF!</definedName>
    <definedName name="I4_1217_E">#REF!</definedName>
    <definedName name="I4_1217_I" localSheetId="10">#REF!</definedName>
    <definedName name="I4_1217_I" localSheetId="3">#REF!</definedName>
    <definedName name="I4_1217_I" localSheetId="4">#REF!</definedName>
    <definedName name="I4_1217_I">#REF!</definedName>
    <definedName name="I4_1218_I" localSheetId="10">#REF!</definedName>
    <definedName name="I4_1218_I" localSheetId="3">#REF!</definedName>
    <definedName name="I4_1218_I" localSheetId="4">#REF!</definedName>
    <definedName name="I4_1218_I">#REF!</definedName>
    <definedName name="I4_122013_E" localSheetId="10">#REF!</definedName>
    <definedName name="I4_122013_E" localSheetId="3">#REF!</definedName>
    <definedName name="I4_122013_E" localSheetId="4">#REF!</definedName>
    <definedName name="I4_122013_E">#REF!</definedName>
    <definedName name="I4_122013_I" localSheetId="10">#REF!</definedName>
    <definedName name="I4_122013_I" localSheetId="3">#REF!</definedName>
    <definedName name="I4_122013_I" localSheetId="4">#REF!</definedName>
    <definedName name="I4_122013_I">#REF!</definedName>
    <definedName name="I4_122013_R" localSheetId="10">#REF!</definedName>
    <definedName name="I4_122013_R" localSheetId="3">#REF!</definedName>
    <definedName name="I4_122013_R" localSheetId="4">#REF!</definedName>
    <definedName name="I4_122013_R">#REF!</definedName>
    <definedName name="I4_123010_E" localSheetId="10">#REF!</definedName>
    <definedName name="I4_123010_E" localSheetId="3">#REF!</definedName>
    <definedName name="I4_123010_E" localSheetId="4">#REF!</definedName>
    <definedName name="I4_123010_E">#REF!</definedName>
    <definedName name="I4_123010_I" localSheetId="10">#REF!</definedName>
    <definedName name="I4_123010_I" localSheetId="3">#REF!</definedName>
    <definedName name="I4_123010_I" localSheetId="4">#REF!</definedName>
    <definedName name="I4_123010_I">#REF!</definedName>
    <definedName name="I4_123011_E" localSheetId="10">#REF!</definedName>
    <definedName name="I4_123011_E" localSheetId="3">#REF!</definedName>
    <definedName name="I4_123011_E" localSheetId="4">#REF!</definedName>
    <definedName name="I4_123011_E">#REF!</definedName>
    <definedName name="I4_123011_I" localSheetId="10">#REF!</definedName>
    <definedName name="I4_123011_I" localSheetId="3">#REF!</definedName>
    <definedName name="I4_123011_I" localSheetId="4">#REF!</definedName>
    <definedName name="I4_123011_I">#REF!</definedName>
    <definedName name="I4_123012_E" localSheetId="10">#REF!</definedName>
    <definedName name="I4_123012_E" localSheetId="3">#REF!</definedName>
    <definedName name="I4_123012_E" localSheetId="4">#REF!</definedName>
    <definedName name="I4_123012_E">#REF!</definedName>
    <definedName name="I4_123012_I" localSheetId="10">#REF!</definedName>
    <definedName name="I4_123012_I" localSheetId="3">#REF!</definedName>
    <definedName name="I4_123012_I" localSheetId="4">#REF!</definedName>
    <definedName name="I4_123012_I">#REF!</definedName>
    <definedName name="I4_123013_E" localSheetId="10">#REF!</definedName>
    <definedName name="I4_123013_E" localSheetId="3">#REF!</definedName>
    <definedName name="I4_123013_E" localSheetId="4">#REF!</definedName>
    <definedName name="I4_123013_E">#REF!</definedName>
    <definedName name="I4_123013_I" localSheetId="10">#REF!</definedName>
    <definedName name="I4_123013_I" localSheetId="3">#REF!</definedName>
    <definedName name="I4_123013_I" localSheetId="4">#REF!</definedName>
    <definedName name="I4_123013_I">#REF!</definedName>
    <definedName name="I4_1233_I" localSheetId="10">#REF!</definedName>
    <definedName name="I4_1233_I" localSheetId="3">#REF!</definedName>
    <definedName name="I4_1233_I" localSheetId="4">#REF!</definedName>
    <definedName name="I4_1233_I">#REF!</definedName>
    <definedName name="I4_21010_E" localSheetId="10">#REF!</definedName>
    <definedName name="I4_21010_E" localSheetId="3">#REF!</definedName>
    <definedName name="I4_21010_E" localSheetId="4">#REF!</definedName>
    <definedName name="I4_21010_E">#REF!</definedName>
    <definedName name="I4_21010_I" localSheetId="10">#REF!</definedName>
    <definedName name="I4_21010_I" localSheetId="3">#REF!</definedName>
    <definedName name="I4_21010_I" localSheetId="4">#REF!</definedName>
    <definedName name="I4_21010_I">#REF!</definedName>
    <definedName name="I4_21011_E" localSheetId="10">#REF!</definedName>
    <definedName name="I4_21011_E" localSheetId="3">#REF!</definedName>
    <definedName name="I4_21011_E" localSheetId="4">#REF!</definedName>
    <definedName name="I4_21011_E">#REF!</definedName>
    <definedName name="I4_21011_I" localSheetId="10">#REF!</definedName>
    <definedName name="I4_21011_I" localSheetId="3">#REF!</definedName>
    <definedName name="I4_21011_I" localSheetId="4">#REF!</definedName>
    <definedName name="I4_21011_I">#REF!</definedName>
    <definedName name="I4_21012_E" localSheetId="10">#REF!</definedName>
    <definedName name="I4_21012_E" localSheetId="3">#REF!</definedName>
    <definedName name="I4_21012_E" localSheetId="4">#REF!</definedName>
    <definedName name="I4_21012_E">#REF!</definedName>
    <definedName name="I4_21012_I" localSheetId="10">#REF!</definedName>
    <definedName name="I4_21012_I" localSheetId="3">#REF!</definedName>
    <definedName name="I4_21012_I" localSheetId="4">#REF!</definedName>
    <definedName name="I4_21012_I">#REF!</definedName>
    <definedName name="I4_21013_E" localSheetId="10">#REF!</definedName>
    <definedName name="I4_21013_E" localSheetId="3">#REF!</definedName>
    <definedName name="I4_21013_E" localSheetId="4">#REF!</definedName>
    <definedName name="I4_21013_E">#REF!</definedName>
    <definedName name="I4_21013_I" localSheetId="10">#REF!</definedName>
    <definedName name="I4_21013_I" localSheetId="3">#REF!</definedName>
    <definedName name="I4_21013_I" localSheetId="4">#REF!</definedName>
    <definedName name="I4_21013_I">#REF!</definedName>
    <definedName name="I4_213_I" localSheetId="10">#REF!</definedName>
    <definedName name="I4_213_I" localSheetId="3">#REF!</definedName>
    <definedName name="I4_213_I" localSheetId="4">#REF!</definedName>
    <definedName name="I4_213_I">#REF!</definedName>
    <definedName name="I4b_111_R" localSheetId="10">#REF!</definedName>
    <definedName name="I4b_111_R" localSheetId="3">#REF!</definedName>
    <definedName name="I4b_111_R" localSheetId="4">#REF!</definedName>
    <definedName name="I4b_111_R">#REF!</definedName>
    <definedName name="I4b_112_R" localSheetId="10">#REF!</definedName>
    <definedName name="I4b_112_R" localSheetId="3">#REF!</definedName>
    <definedName name="I4b_112_R" localSheetId="4">#REF!</definedName>
    <definedName name="I4b_112_R">#REF!</definedName>
    <definedName name="I4b_113_R" localSheetId="10">#REF!</definedName>
    <definedName name="I4b_113_R" localSheetId="3">#REF!</definedName>
    <definedName name="I4b_113_R" localSheetId="4">#REF!</definedName>
    <definedName name="I4b_113_R">#REF!</definedName>
    <definedName name="I4b_121_R" localSheetId="10">#REF!</definedName>
    <definedName name="I4b_121_R" localSheetId="3">#REF!</definedName>
    <definedName name="I4b_121_R" localSheetId="4">#REF!</definedName>
    <definedName name="I4b_121_R">#REF!</definedName>
    <definedName name="I4b_123_R" localSheetId="10">#REF!</definedName>
    <definedName name="I4b_123_R" localSheetId="3">#REF!</definedName>
    <definedName name="I4b_123_R" localSheetId="4">#REF!</definedName>
    <definedName name="I4b_123_R">#REF!</definedName>
    <definedName name="I4b_21_R" localSheetId="10">#REF!</definedName>
    <definedName name="I4b_21_R" localSheetId="3">#REF!</definedName>
    <definedName name="I4b_21_R" localSheetId="4">#REF!</definedName>
    <definedName name="I4b_21_R">#REF!</definedName>
    <definedName name="IAS_Adjustments_3" localSheetId="10">#REF!</definedName>
    <definedName name="IAS_Adjustments_3">#REF!</definedName>
    <definedName name="PeriodFinancialResults_3" localSheetId="10">#REF!</definedName>
    <definedName name="PeriodFinancialResults_3">#REF!</definedName>
    <definedName name="PeriodNetWorthChanges_3" localSheetId="10">#REF!</definedName>
    <definedName name="PeriodNetWorthChanges_3">#REF!</definedName>
    <definedName name="PI" localSheetId="10">#REF!</definedName>
    <definedName name="PI">#REF!</definedName>
    <definedName name="_xlnm.Print_Area" localSheetId="10">'Asset Quality'!$C$1:$R$74</definedName>
    <definedName name="_xlnm.Print_Area" localSheetId="3">'Balance Sheet'!$B$1:$P$54</definedName>
    <definedName name="_xlnm.Print_Area" localSheetId="9">Capital!$B$1:$N$22</definedName>
    <definedName name="_xlnm.Print_Area" localSheetId="0">Cover!$C$3:$T$48</definedName>
    <definedName name="_xlnm.Print_Area" localSheetId="7">'Customer Funds'!$B$1:$Q$39</definedName>
    <definedName name="_xlnm.Print_Area" localSheetId="1">Dashboard!$B$1:$AA$49</definedName>
    <definedName name="_xlnm.Print_Area" localSheetId="12">Glossary!$C$1:$Z$41</definedName>
    <definedName name="_xlnm.Print_Area" localSheetId="11">'IFRS9 stages'!$B$1:$R$49</definedName>
    <definedName name="_xlnm.Print_Area" localSheetId="2">KPIs!$B$1:$N$39</definedName>
    <definedName name="_xlnm.Print_Area" localSheetId="6">Loans!$B$1:$N$56</definedName>
    <definedName name="_xlnm.Print_Area" localSheetId="5">'NII NFI'!$C$1:$O$25</definedName>
    <definedName name="_xlnm.Print_Area" localSheetId="4">'P&amp;L'!$A$1:$P$82</definedName>
    <definedName name="_xlnm.Print_Area" localSheetId="8">Securities!$B$1:$N$30</definedName>
    <definedName name="_xlnm.Print_Titles">#REF!,#REF!</definedName>
    <definedName name="qryCOR18_C67_byCurrency_main" localSheetId="10">#REF!</definedName>
    <definedName name="qryCOR18_C67_byCurrency_main" localSheetId="3">#REF!</definedName>
    <definedName name="qryCOR18_C67_byCurrency_main" localSheetId="7">#REF!</definedName>
    <definedName name="qryCOR18_C67_byCurrency_main" localSheetId="1">#REF!</definedName>
    <definedName name="qryCOR18_C67_byCurrency_main" localSheetId="12">#REF!</definedName>
    <definedName name="qryCOR18_C67_byCurrency_main" localSheetId="11">#REF!</definedName>
    <definedName name="qryCOR18_C67_byCurrency_main" localSheetId="6">#REF!</definedName>
    <definedName name="qryCOR18_C67_byCurrency_main" localSheetId="5">#REF!</definedName>
    <definedName name="qryCOR18_C67_byCurrency_main" localSheetId="4">#REF!</definedName>
    <definedName name="qryCOR18_C67_byCurrency_main" localSheetId="8">#REF!</definedName>
    <definedName name="qryCOR18_C67_byCurrency_main">#REF!</definedName>
    <definedName name="qryCOR18_C67_byCurrency_main_Other" localSheetId="10">#REF!</definedName>
    <definedName name="qryCOR18_C67_byCurrency_main_Other" localSheetId="3">#REF!</definedName>
    <definedName name="qryCOR18_C67_byCurrency_main_Other" localSheetId="1">#REF!</definedName>
    <definedName name="qryCOR18_C67_byCurrency_main_Other" localSheetId="12">#REF!</definedName>
    <definedName name="qryCOR18_C67_byCurrency_main_Other" localSheetId="4">#REF!</definedName>
    <definedName name="qryCOR18_C67_byCurrency_main_Other">#REF!</definedName>
    <definedName name="qryRefDate_EOM" localSheetId="10">#REF!</definedName>
    <definedName name="qryRefDate_EOM" localSheetId="3">#REF!</definedName>
    <definedName name="qryRefDate_EOM" localSheetId="1">#REF!</definedName>
    <definedName name="qryRefDate_EOM" localSheetId="12">#REF!</definedName>
    <definedName name="qryRefDate_EOM" localSheetId="4">#REF!</definedName>
    <definedName name="qryRefDate_EOM">#REF!</definedName>
    <definedName name="Range" localSheetId="10">OFFSET(#REF!,0,0,COUNTA(#REF!),38)</definedName>
    <definedName name="Range">OFFSET(#REF!,0,0,COUNTA(#REF!),38)</definedName>
    <definedName name="ReportingDate" localSheetId="10">#REF!</definedName>
    <definedName name="ReportingDate" localSheetId="3">#REF!</definedName>
    <definedName name="ReportingDate" localSheetId="7">#REF!</definedName>
    <definedName name="ReportingDate" localSheetId="11">#REF!</definedName>
    <definedName name="ReportingDate" localSheetId="6">#REF!</definedName>
    <definedName name="ReportingDate" localSheetId="5">#REF!</definedName>
    <definedName name="ReportingDate" localSheetId="4">#REF!</definedName>
    <definedName name="ReportingDate" localSheetId="8">#REF!</definedName>
    <definedName name="ReportingDate">#REF!</definedName>
    <definedName name="ReportingEntity" localSheetId="10">#REF!</definedName>
    <definedName name="ReportingEntity" localSheetId="3">#REF!</definedName>
    <definedName name="ReportingEntity" localSheetId="11">#REF!</definedName>
    <definedName name="ReportingEntity" localSheetId="4">#REF!</definedName>
    <definedName name="ReportingEntity">#REF!</definedName>
    <definedName name="ReportingPeriod" localSheetId="10">#REF!</definedName>
    <definedName name="ReportingPeriod" localSheetId="3">#REF!</definedName>
    <definedName name="ReportingPeriod" localSheetId="11">#REF!</definedName>
    <definedName name="ReportingPeriod" localSheetId="4">#REF!</definedName>
    <definedName name="ReportingPeriod">#REF!</definedName>
    <definedName name="ReportingYear" localSheetId="10">#REF!</definedName>
    <definedName name="ReportingYear" localSheetId="3">#REF!</definedName>
    <definedName name="ReportingYear" localSheetId="4">#REF!</definedName>
    <definedName name="ReportingYear">#REF!</definedName>
    <definedName name="Revision" localSheetId="10">#REF!</definedName>
    <definedName name="Revision" localSheetId="3">#REF!</definedName>
    <definedName name="Revision" localSheetId="4">#REF!</definedName>
    <definedName name="Revision">#REF!</definedName>
    <definedName name="SAPBEXrevision" hidden="1">161</definedName>
    <definedName name="SAPBEXsysID" hidden="1">"BP1"</definedName>
    <definedName name="SAPBEXwbID" hidden="1">"9IHY2XM7FXGTV1QIEBFCWZU0S"</definedName>
    <definedName name="SheetsToFill" localSheetId="10">#REF!</definedName>
    <definedName name="SheetsToFill" localSheetId="3">#REF!</definedName>
    <definedName name="SheetsToFill" localSheetId="7">#REF!</definedName>
    <definedName name="SheetsToFill" localSheetId="11">#REF!</definedName>
    <definedName name="SheetsToFill" localSheetId="6">#REF!</definedName>
    <definedName name="SheetsToFill" localSheetId="5">#REF!</definedName>
    <definedName name="SheetsToFill" localSheetId="4">#REF!</definedName>
    <definedName name="SheetsToFill" localSheetId="8">#REF!</definedName>
    <definedName name="SheetsToFill">#REF!</definedName>
    <definedName name="STAKOD_3" localSheetId="10">#REF!</definedName>
    <definedName name="STAKOD_3">#REF!</definedName>
    <definedName name="SubmissionType" localSheetId="10">#REF!</definedName>
    <definedName name="SubmissionType" localSheetId="3">#REF!</definedName>
    <definedName name="SubmissionType" localSheetId="11">#REF!</definedName>
    <definedName name="SubmissionType" localSheetId="4">#REF!</definedName>
    <definedName name="SubmissionType">#REF!</definedName>
    <definedName name="Subsystem" localSheetId="10">#REF!</definedName>
    <definedName name="Subsystem" localSheetId="3">#REF!</definedName>
    <definedName name="Subsystem" localSheetId="4">#REF!</definedName>
    <definedName name="Subsystem">#REF!</definedName>
    <definedName name="TableInstance1_02" localSheetId="10">#REF!</definedName>
    <definedName name="TableInstance1_02" localSheetId="3">#REF!</definedName>
    <definedName name="TableInstance1_02" localSheetId="4">#REF!</definedName>
    <definedName name="TableInstance1_02">#REF!</definedName>
    <definedName name="TableInstance1_07" localSheetId="10">#REF!</definedName>
    <definedName name="TableInstance1_07" localSheetId="3">#REF!</definedName>
    <definedName name="TableInstance1_07" localSheetId="4">#REF!</definedName>
    <definedName name="TableInstance1_07">#REF!</definedName>
    <definedName name="TableInstance2_02" localSheetId="10">#REF!</definedName>
    <definedName name="TableInstance2_02" localSheetId="3">#REF!</definedName>
    <definedName name="TableInstance2_02" localSheetId="4">#REF!</definedName>
    <definedName name="TableInstance2_02">#REF!</definedName>
    <definedName name="TableInstance2_07" localSheetId="10">#REF!</definedName>
    <definedName name="TableInstance2_07" localSheetId="3">#REF!</definedName>
    <definedName name="TableInstance2_07" localSheetId="4">#REF!</definedName>
    <definedName name="TableInstance2_07">#REF!</definedName>
    <definedName name="TableInstance3_02" localSheetId="10">#REF!</definedName>
    <definedName name="TableInstance3_02" localSheetId="3">#REF!</definedName>
    <definedName name="TableInstance3_02" localSheetId="4">#REF!</definedName>
    <definedName name="TableInstance3_02">#REF!</definedName>
    <definedName name="TableInstance3_07" localSheetId="10">#REF!</definedName>
    <definedName name="TableInstance3_07" localSheetId="3">#REF!</definedName>
    <definedName name="TableInstance3_07" localSheetId="4">#REF!</definedName>
    <definedName name="TableInstance3_07">#REF!</definedName>
    <definedName name="TableInstance4_02" localSheetId="10">#REF!</definedName>
    <definedName name="TableInstance4_02" localSheetId="3">#REF!</definedName>
    <definedName name="TableInstance4_02" localSheetId="4">#REF!</definedName>
    <definedName name="TableInstance4_02">#REF!</definedName>
    <definedName name="TableInstance4_07" localSheetId="10">#REF!</definedName>
    <definedName name="TableInstance4_07" localSheetId="3">#REF!</definedName>
    <definedName name="TableInstance4_07" localSheetId="4">#REF!</definedName>
    <definedName name="TableInstance4_07">#REF!</definedName>
    <definedName name="TableInstance5_02" localSheetId="10">#REF!</definedName>
    <definedName name="TableInstance5_02" localSheetId="3">#REF!</definedName>
    <definedName name="TableInstance5_02" localSheetId="4">#REF!</definedName>
    <definedName name="TableInstance5_02">#REF!</definedName>
    <definedName name="TableInstance5_07" localSheetId="10">#REF!</definedName>
    <definedName name="TableInstance5_07" localSheetId="3">#REF!</definedName>
    <definedName name="TableInstance5_07" localSheetId="4">#REF!</definedName>
    <definedName name="TableInstance5_07">#REF!</definedName>
    <definedName name="TableInstance6_02" localSheetId="10">#REF!</definedName>
    <definedName name="TableInstance6_02" localSheetId="3">#REF!</definedName>
    <definedName name="TableInstance6_02" localSheetId="4">#REF!</definedName>
    <definedName name="TableInstance6_02">#REF!</definedName>
    <definedName name="TableInstance6_07" localSheetId="10">#REF!</definedName>
    <definedName name="TableInstance6_07" localSheetId="3">#REF!</definedName>
    <definedName name="TableInstance6_07" localSheetId="4">#REF!</definedName>
    <definedName name="TableInstance6_07">#REF!</definedName>
    <definedName name="TAMEIO" localSheetId="10">#REF!</definedName>
    <definedName name="TAMEIO">#REF!</definedName>
    <definedName name="TemplateVersion" localSheetId="10">#REF!</definedName>
    <definedName name="TemplateVersion" localSheetId="3">#REF!</definedName>
    <definedName name="TemplateVersion" localSheetId="4">#REF!</definedName>
    <definedName name="TemplateVersion">#REF!</definedName>
    <definedName name="TEST" localSheetId="10">#REF!</definedName>
    <definedName name="TEST">#REF!</definedName>
    <definedName name="TextRefCopyRangeCount" hidden="1">25</definedName>
    <definedName name="UnifiedAdditionalInfo_3" localSheetId="10">#REF!</definedName>
    <definedName name="UnifiedAdditionalInfo_3" localSheetId="0">#REF!</definedName>
    <definedName name="UnifiedAdditionalInfo_3" localSheetId="1">#REF!</definedName>
    <definedName name="UnifiedAdditionalInfo_3" localSheetId="11">#REF!</definedName>
    <definedName name="UnifiedAdditionalInfo_3" localSheetId="2">#REF!</definedName>
    <definedName name="UnifiedAdditionalInfo_3">#REF!</definedName>
    <definedName name="UnifiedCompanies_3" localSheetId="10">#REF!</definedName>
    <definedName name="UnifiedCompanies_3">#REF!</definedName>
    <definedName name="upsICP" localSheetId="10">#REF!</definedName>
    <definedName name="upsICP" localSheetId="3">#REF!</definedName>
    <definedName name="upsICP" localSheetId="4">#REF!</definedName>
    <definedName name="upsICP">#REF!</definedName>
    <definedName name="v" localSheetId="10">#REF!</definedName>
    <definedName name="v">#REF!</definedName>
    <definedName name="Valeur" localSheetId="10">#REF!</definedName>
    <definedName name="Valeur" localSheetId="3">#REF!</definedName>
    <definedName name="Valeur" localSheetId="4">#REF!</definedName>
    <definedName name="Valeur">#REF!</definedName>
    <definedName name="Α2308" localSheetId="10">#REF!</definedName>
    <definedName name="Α2308">#REF!</definedName>
    <definedName name="Α32767" localSheetId="10">#REF!</definedName>
    <definedName name="Α32767">#REF!</definedName>
    <definedName name="α45126" localSheetId="10">#REF!</definedName>
    <definedName name="α45126" localSheetId="3">#REF!</definedName>
    <definedName name="α45126" localSheetId="4">#REF!</definedName>
    <definedName name="α45126">#REF!</definedName>
    <definedName name="Α75" localSheetId="10">#REF!</definedName>
    <definedName name="Α75">#REF!</definedName>
    <definedName name="ΑΕ1" localSheetId="10">#REF!</definedName>
    <definedName name="ΑΕ1">#REF!</definedName>
    <definedName name="Β107" localSheetId="10">#REF!</definedName>
    <definedName name="Β107">#REF!</definedName>
    <definedName name="β21" localSheetId="10">#REF!</definedName>
    <definedName name="β21">#REF!</definedName>
    <definedName name="β30" localSheetId="10">#REF!</definedName>
    <definedName name="β30">#REF!</definedName>
    <definedName name="β33" localSheetId="10">#REF!</definedName>
    <definedName name="β33">#REF!</definedName>
    <definedName name="β37" localSheetId="10">#REF!</definedName>
    <definedName name="β37">#REF!</definedName>
    <definedName name="βα1" localSheetId="10">#REF!,#REF!,#REF!,#REF!</definedName>
    <definedName name="βα1" localSheetId="3">#REF!,#REF!,#REF!,#REF!</definedName>
    <definedName name="βα1" localSheetId="7">#REF!,#REF!,#REF!,#REF!</definedName>
    <definedName name="βα1" localSheetId="1">#REF!,#REF!,#REF!,#REF!</definedName>
    <definedName name="βα1" localSheetId="12">#REF!,#REF!,#REF!,#REF!</definedName>
    <definedName name="βα1" localSheetId="11">#REF!,#REF!,#REF!,#REF!</definedName>
    <definedName name="βα1" localSheetId="6">#REF!,#REF!,#REF!,#REF!</definedName>
    <definedName name="βα1" localSheetId="5">#REF!,#REF!,#REF!,#REF!</definedName>
    <definedName name="βα1" localSheetId="4">#REF!,#REF!,#REF!,#REF!</definedName>
    <definedName name="βα1" localSheetId="8">#REF!,#REF!,#REF!,#REF!</definedName>
    <definedName name="βα1">#REF!,#REF!,#REF!,#REF!</definedName>
    <definedName name="ΒΙΣ_Α.Ε." localSheetId="10">#REF!</definedName>
    <definedName name="ΒΙΣ_Α.Ε." localSheetId="7">#REF!</definedName>
    <definedName name="ΒΙΣ_Α.Ε." localSheetId="11">#REF!</definedName>
    <definedName name="ΒΙΣ_Α.Ε." localSheetId="6">#REF!</definedName>
    <definedName name="ΒΙΣ_Α.Ε." localSheetId="5">#REF!</definedName>
    <definedName name="ΒΙΣ_Α.Ε." localSheetId="8">#REF!</definedName>
    <definedName name="ΒΙΣ_Α.Ε.">#REF!</definedName>
    <definedName name="δδδ" localSheetId="0">'[1]00'!$D$17</definedName>
    <definedName name="δδδ" localSheetId="7">#REF!</definedName>
    <definedName name="δδδ" localSheetId="1">'[1]00'!$D$17</definedName>
    <definedName name="δδδ" localSheetId="2">'[1]00'!$D$17</definedName>
    <definedName name="δδδ" localSheetId="6">#REF!</definedName>
    <definedName name="δδδ" localSheetId="5">#REF!</definedName>
    <definedName name="δδδ" localSheetId="8">#REF!</definedName>
    <definedName name="δδδ">#REF!</definedName>
    <definedName name="Ε1163" localSheetId="10">#REF!</definedName>
    <definedName name="Ε1163" localSheetId="7">#REF!</definedName>
    <definedName name="Ε1163" localSheetId="11">#REF!</definedName>
    <definedName name="Ε1163" localSheetId="6">#REF!</definedName>
    <definedName name="Ε1163" localSheetId="5">#REF!</definedName>
    <definedName name="Ε1163" localSheetId="8">#REF!</definedName>
    <definedName name="Ε1163">#REF!</definedName>
    <definedName name="Ε12" localSheetId="10">#REF!</definedName>
    <definedName name="Ε12">#REF!</definedName>
    <definedName name="ΕΑΠΑΙΤΕΝΛΠΙ" localSheetId="10">#REF!</definedName>
    <definedName name="ΕΑΠΑΙΤΕΝΛΠΙ">#REF!</definedName>
    <definedName name="ΕΑΠΑΙΤΕΝΠΕΛΑΤΩ" localSheetId="10">#REF!</definedName>
    <definedName name="ΕΑΠΑΙΤΕΝΠΕΛΑΤΩ">#REF!</definedName>
    <definedName name="ΕΑΠΑΙΤΚΤ" localSheetId="10">#REF!</definedName>
    <definedName name="ΕΑΠΑΙΤΚΤ">#REF!</definedName>
    <definedName name="εεε">#REF!</definedName>
    <definedName name="ΕΙΔΙΕΣΜΕΤΟΧ" localSheetId="10">#REF!</definedName>
    <definedName name="ΕΙΔΙΕΣΜΕΤΟΧ">#REF!</definedName>
    <definedName name="ΕΙΔΙΕΣΟΜΟΛ" localSheetId="10">#REF!</definedName>
    <definedName name="ΕΙΔΙΕΣΟΜΟΛ">#REF!</definedName>
    <definedName name="ΕΛΟΙΠΑΣΤΟΙΧΕΝΕΡ" localSheetId="10">#REF!</definedName>
    <definedName name="ΕΛΟΙΠΑΣΤΟΙΧΕΝΕΡ">#REF!</definedName>
    <definedName name="ΕΜΕΤΟΧΕΣ" localSheetId="10">#REF!</definedName>
    <definedName name="ΕΜΕΤΟΧΕΣ">#REF!</definedName>
    <definedName name="ΕΞΟΠΛΙΤΗΛΕ" localSheetId="10">#REF!</definedName>
    <definedName name="ΕΞΟΠΛΙΤΗΛΕ">#REF!</definedName>
    <definedName name="ΕΟΜΟΛΟΓΙΕΣ" localSheetId="10">#REF!</definedName>
    <definedName name="ΕΟΜΟΛΟΓΙΕΣ">#REF!</definedName>
    <definedName name="ΕΟΦΕΙΛΜΕΤΚΕΦ" localSheetId="10">#REF!</definedName>
    <definedName name="ΕΟΦΕΙΛΜΕΤΚΕΦ">#REF!</definedName>
    <definedName name="ΕΠΑΓΙΑ" localSheetId="10">#REF!</definedName>
    <definedName name="ΕΠΑΓΙΑ">#REF!</definedName>
    <definedName name="ΕΠΙΠΛΑ" localSheetId="10">#REF!</definedName>
    <definedName name="ΕΠΙΠΛΑ">#REF!</definedName>
    <definedName name="ΕΠΙΣΤΟΡΓΑΝΑ" localSheetId="10">#REF!</definedName>
    <definedName name="ΕΠΙΣΤΟΡΓΑΝΑ">#REF!</definedName>
    <definedName name="ΕΠΡΟΠΛΕΞΚΑΙΕΣΕΣΠ" localSheetId="10">#REF!</definedName>
    <definedName name="ΕΠΡΟΠΛΕΞΚΑΙΕΣΕΣΠ">#REF!</definedName>
    <definedName name="Η1305" localSheetId="10">#REF!</definedName>
    <definedName name="Η1305">#REF!</definedName>
    <definedName name="Η39" localSheetId="10">#REF!</definedName>
    <definedName name="Η39">#REF!</definedName>
    <definedName name="Η58" localSheetId="10">#REF!</definedName>
    <definedName name="Η58">#REF!</definedName>
    <definedName name="ημέρες_μήνα" localSheetId="10">#REF!</definedName>
    <definedName name="ημέρες_μήνα">#REF!</definedName>
    <definedName name="ημέρες_περιόδου" localSheetId="10">#REF!</definedName>
    <definedName name="ημέρες_περιόδου">#REF!</definedName>
    <definedName name="ΛΟΙΠΟΣΕΞΟΠΛΙ" localSheetId="10">#REF!</definedName>
    <definedName name="ΛΟΙΠΟΣΕΞΟΠΛΙ">#REF!</definedName>
    <definedName name="ΜΗΧΓΡΑΦΕΙΟΥ" localSheetId="10">#REF!</definedName>
    <definedName name="ΜΗΧΓΡΑΦΕΙΟΥ">#REF!</definedName>
    <definedName name="Ο151" localSheetId="10">#REF!</definedName>
    <definedName name="Ο151">#REF!</definedName>
    <definedName name="ΠΥΠΟΧΛΟΙΠΑΠΙ" localSheetId="10">#REF!</definedName>
    <definedName name="ΠΥΠΟΧΛΟΙΠΑΠΙ">#REF!</definedName>
    <definedName name="ΥΕΞΟΠΛΙΤΗΛΕ" localSheetId="10">#REF!</definedName>
    <definedName name="ΥΕΞΟΠΛΙΤΗΛΕ">#REF!</definedName>
    <definedName name="ΥΕΠΙΠΛΑ" localSheetId="10">#REF!</definedName>
    <definedName name="ΥΕΠΙΠΛΑ">#REF!</definedName>
    <definedName name="ΥΕΠΙΣΤΟΡΓΑΝΑ" localSheetId="10">#REF!</definedName>
    <definedName name="ΥΕΠΙΣΤΟΡΓΑΝΑ">#REF!</definedName>
    <definedName name="ΥΛΟΙΠΟΣΕΞΟΠΛΙ" localSheetId="10">#REF!</definedName>
    <definedName name="ΥΛΟΙΠΟΣΕΞΟΠΛΙ">#REF!</definedName>
    <definedName name="ΥΜΗΧΓΡΑΦΕΙΟΥ" localSheetId="10">#REF!</definedName>
    <definedName name="ΥΜΗΧΓΡΑΦΕΙΟΥ">#REF!</definedName>
    <definedName name="ΥΠΟΛΟΓΙΣΤΕΣ" localSheetId="10">#REF!</definedName>
    <definedName name="ΥΠΟΛΟΓΙΣΤΕΣ">#REF!</definedName>
    <definedName name="ΥΥΠΟΛΟΓΙΣΤΕΣ" localSheetId="10">#REF!</definedName>
    <definedName name="ΥΥΠΟΛΟΓΙΣΤΕΣ">#REF!</definedName>
    <definedName name="ψ14" localSheetId="10">#REF!</definedName>
    <definedName name="ψ14">#REF!</definedName>
    <definedName name="Ψ176" localSheetId="10">#REF!</definedName>
    <definedName name="Ψ176">#REF!</definedName>
    <definedName name="ψ403" localSheetId="10">#REF!</definedName>
    <definedName name="ψ403">#REF!</definedName>
    <definedName name="ψ409" localSheetId="10">#REF!</definedName>
    <definedName name="ψ409">#REF!</definedName>
    <definedName name="ΨΙ112" localSheetId="10">#REF!</definedName>
    <definedName name="ΨΙ112">#REF!</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3" i="24" l="1"/>
  <c r="I72" i="19" l="1"/>
  <c r="E26" i="40" l="1"/>
  <c r="F26" i="40"/>
  <c r="G26" i="40"/>
  <c r="H26" i="40"/>
  <c r="I26" i="40"/>
  <c r="J26" i="40"/>
  <c r="K26" i="40"/>
  <c r="L26" i="40"/>
  <c r="D26" i="40"/>
  <c r="F27" i="64"/>
  <c r="E27" i="64"/>
  <c r="D27" i="64"/>
  <c r="E23" i="60" l="1"/>
  <c r="D23" i="60"/>
</calcChain>
</file>

<file path=xl/sharedStrings.xml><?xml version="1.0" encoding="utf-8"?>
<sst xmlns="http://schemas.openxmlformats.org/spreadsheetml/2006/main" count="626" uniqueCount="299">
  <si>
    <t>1Q 2023</t>
  </si>
  <si>
    <t>9M 2022</t>
  </si>
  <si>
    <t>FY 2022</t>
  </si>
  <si>
    <t>in EURm</t>
  </si>
  <si>
    <t>Securities</t>
  </si>
  <si>
    <t>Net Loans</t>
  </si>
  <si>
    <t>Other</t>
  </si>
  <si>
    <t>Deposits</t>
  </si>
  <si>
    <t>RWAs</t>
  </si>
  <si>
    <t>Net Interest Income/Commissions</t>
  </si>
  <si>
    <t>NII</t>
  </si>
  <si>
    <t>Loans</t>
  </si>
  <si>
    <t>Fixed Income Securities</t>
  </si>
  <si>
    <t>Interbank</t>
  </si>
  <si>
    <t>Net Interest Income</t>
  </si>
  <si>
    <t>Large Corporates</t>
  </si>
  <si>
    <t>SMEs</t>
  </si>
  <si>
    <t>Mortgages</t>
  </si>
  <si>
    <t>Consumer/Credit Cards</t>
  </si>
  <si>
    <t>Commissions</t>
  </si>
  <si>
    <t>LGs</t>
  </si>
  <si>
    <t>Brokerage</t>
  </si>
  <si>
    <t>Mutual Funds</t>
  </si>
  <si>
    <t>Total Gross Loans per segment</t>
  </si>
  <si>
    <t>Large Corporates - Term</t>
  </si>
  <si>
    <t>Large Corporates - Revolving</t>
  </si>
  <si>
    <t>SMEs - Term</t>
  </si>
  <si>
    <t>SMEs - Revolving</t>
  </si>
  <si>
    <t>Loans per industry % on Total Loans</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</si>
  <si>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</si>
  <si>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</si>
  <si>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</si>
  <si>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</si>
  <si>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</si>
  <si>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</si>
  <si>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</si>
  <si>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</si>
  <si>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</si>
  <si>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</si>
  <si>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activities</t>
  </si>
  <si>
    <t>Professional, scientific and technical activities</t>
  </si>
  <si>
    <t>Administrative and support service activities</t>
  </si>
  <si>
    <t>Public administration and defence, compulsory social security</t>
  </si>
  <si>
    <t>Education</t>
  </si>
  <si>
    <t>Human health services and social work activities</t>
  </si>
  <si>
    <t>Arts, entertainment and recreation</t>
  </si>
  <si>
    <t>Other services</t>
  </si>
  <si>
    <t>Disburshments</t>
  </si>
  <si>
    <t>Customer Funds</t>
  </si>
  <si>
    <t>Deposits per Type</t>
  </si>
  <si>
    <t>Sight &amp; Savings</t>
  </si>
  <si>
    <t xml:space="preserve">Time </t>
  </si>
  <si>
    <t>Deposits per Entity</t>
  </si>
  <si>
    <t>Individuals</t>
  </si>
  <si>
    <t>Business</t>
  </si>
  <si>
    <t>Deposits per Segment/Type</t>
  </si>
  <si>
    <t>Retail, Time</t>
  </si>
  <si>
    <t>Asset management balances</t>
  </si>
  <si>
    <t>Bonds</t>
  </si>
  <si>
    <t>Stocks</t>
  </si>
  <si>
    <t>Total Customer Funds</t>
  </si>
  <si>
    <t>Amortised Cost</t>
  </si>
  <si>
    <t>I</t>
  </si>
  <si>
    <t>GGBs</t>
  </si>
  <si>
    <t>FVTPL</t>
  </si>
  <si>
    <t>T-Bills</t>
  </si>
  <si>
    <t>FVTOCI</t>
  </si>
  <si>
    <t>Other sovereigns</t>
  </si>
  <si>
    <t>T</t>
  </si>
  <si>
    <t>P</t>
  </si>
  <si>
    <t>Total Securities</t>
  </si>
  <si>
    <t>Capital</t>
  </si>
  <si>
    <t>Total Capital Ratio</t>
  </si>
  <si>
    <t>Common Equity Tier I</t>
  </si>
  <si>
    <t>Total Regulatory Capital</t>
  </si>
  <si>
    <t>Risk Weighted Assets</t>
  </si>
  <si>
    <t>Common Equity Tier I ratio</t>
  </si>
  <si>
    <t>Phased In</t>
  </si>
  <si>
    <t>Credit</t>
  </si>
  <si>
    <t>Market</t>
  </si>
  <si>
    <t>Operational</t>
  </si>
  <si>
    <t>cover</t>
  </si>
  <si>
    <t>FY 2023</t>
  </si>
  <si>
    <t>FY2023</t>
  </si>
  <si>
    <t>01/01/23-31/12/23</t>
  </si>
  <si>
    <t>4Q 2023</t>
  </si>
  <si>
    <t>IFRS9 Stages</t>
  </si>
  <si>
    <t>Business Loans</t>
  </si>
  <si>
    <t>Stage 1</t>
  </si>
  <si>
    <t>Stage 2</t>
  </si>
  <si>
    <t>Stage 3</t>
  </si>
  <si>
    <t>Total Loans</t>
  </si>
  <si>
    <t>Loan Loss Reserve - Business Loans</t>
  </si>
  <si>
    <t>Loan Loss Reserve - Mortgages</t>
  </si>
  <si>
    <t>Loan Loss Reserve - Consumer Loans/Credit Cards</t>
  </si>
  <si>
    <t>Loan Loss Reserve/Total Loans</t>
  </si>
  <si>
    <t>Asset Quality</t>
  </si>
  <si>
    <t>Consumer</t>
  </si>
  <si>
    <t>NPEs per segment</t>
  </si>
  <si>
    <t>NPEs % per segment</t>
  </si>
  <si>
    <t>Loans in arrears &gt;90dpd</t>
  </si>
  <si>
    <t>Loans in arrears &gt;90dpd %</t>
  </si>
  <si>
    <t>Loan Loss Reserve</t>
  </si>
  <si>
    <t>Loan Loss Reserve/Gross Loans</t>
  </si>
  <si>
    <t>Loan Loss Reserve/NPEs</t>
  </si>
  <si>
    <t>Loan Loss Reserve/Loans in arrears &gt;90dpd</t>
  </si>
  <si>
    <t>Collateral</t>
  </si>
  <si>
    <t>Collateral/Gross Loans</t>
  </si>
  <si>
    <t>Collateral/NPEs</t>
  </si>
  <si>
    <t>Collateral/Loans in arrears&gt; 90dpd</t>
  </si>
  <si>
    <t>Group Balance Sheet</t>
  </si>
  <si>
    <t>ASSETS</t>
  </si>
  <si>
    <t>Cash and balances with central bank</t>
  </si>
  <si>
    <t>Due from banks</t>
  </si>
  <si>
    <t>Financial assets at FVTPL</t>
  </si>
  <si>
    <t>Derivative financial instruments</t>
  </si>
  <si>
    <t xml:space="preserve">Loans and advances to customers </t>
  </si>
  <si>
    <t>Financial assets at FVTOCI</t>
  </si>
  <si>
    <t>Debt instruments at amortised cost</t>
  </si>
  <si>
    <t>Investments in associates</t>
  </si>
  <si>
    <t>Property, plant and equipment</t>
  </si>
  <si>
    <t>Intangible assets</t>
  </si>
  <si>
    <t>Right of use assets</t>
  </si>
  <si>
    <t>Deferred tax assets</t>
  </si>
  <si>
    <t>*</t>
  </si>
  <si>
    <t>Other assets</t>
  </si>
  <si>
    <t>Total Assets</t>
  </si>
  <si>
    <t>LIABILITIES</t>
  </si>
  <si>
    <t>Due to central bank</t>
  </si>
  <si>
    <t>Due to banks</t>
  </si>
  <si>
    <t>Due to customers</t>
  </si>
  <si>
    <t>Lease liability</t>
  </si>
  <si>
    <t>Retirement benefit obligation</t>
  </si>
  <si>
    <t>Income tax liability</t>
  </si>
  <si>
    <t>Provisions</t>
  </si>
  <si>
    <t>Other liabilities</t>
  </si>
  <si>
    <t>Total Liabilities</t>
  </si>
  <si>
    <t>EQUITY</t>
  </si>
  <si>
    <t>Share capital</t>
  </si>
  <si>
    <t>Share premium</t>
  </si>
  <si>
    <t>FVTOCI reserve</t>
  </si>
  <si>
    <t>Other reserves</t>
  </si>
  <si>
    <t>Retained earnings/(losses)</t>
  </si>
  <si>
    <t>Equity attributable to equity owners of the Bank</t>
  </si>
  <si>
    <t>Non-controlling interests</t>
  </si>
  <si>
    <t>Total Equity</t>
  </si>
  <si>
    <t>Total Liabilities &amp; Equity</t>
  </si>
  <si>
    <t>Group Income Statement</t>
  </si>
  <si>
    <t>Net interest income</t>
  </si>
  <si>
    <t>Net fee and commission income</t>
  </si>
  <si>
    <t>Core Income</t>
  </si>
  <si>
    <t xml:space="preserve">Other income </t>
  </si>
  <si>
    <t>Trading Income</t>
  </si>
  <si>
    <t>Total Net Revenues</t>
  </si>
  <si>
    <t>of which one offs</t>
  </si>
  <si>
    <t>Staff Costs</t>
  </si>
  <si>
    <t>G&amp;A Costs</t>
  </si>
  <si>
    <t>Depreciation</t>
  </si>
  <si>
    <t>Total Operating costs</t>
  </si>
  <si>
    <t>Pre-Provisions Income</t>
  </si>
  <si>
    <t>Pre-Provisions Income adj.</t>
  </si>
  <si>
    <t>Core Pre-Provision Income</t>
  </si>
  <si>
    <t>Profit from Associates</t>
  </si>
  <si>
    <t>Loan Impairments</t>
  </si>
  <si>
    <t>Other Impairments</t>
  </si>
  <si>
    <t>Profit before Tax</t>
  </si>
  <si>
    <t>Income tax</t>
  </si>
  <si>
    <t>Non Controlling Interests</t>
  </si>
  <si>
    <t>Net profit attributable to shareholders</t>
  </si>
  <si>
    <t>Net profit adj.</t>
  </si>
  <si>
    <t>EPS - Reported</t>
  </si>
  <si>
    <t>EPS - Normalized</t>
  </si>
  <si>
    <t>EPS- reported Like for Like</t>
  </si>
  <si>
    <t>EPS- normalized Like for Like</t>
  </si>
  <si>
    <t>Average number of shares</t>
  </si>
  <si>
    <t>BB</t>
  </si>
  <si>
    <t>Gross Business Loans per type</t>
  </si>
  <si>
    <t>Total</t>
  </si>
  <si>
    <t>n/a</t>
  </si>
  <si>
    <t>1Q 2024</t>
  </si>
  <si>
    <t>01/01/24-31/3/24</t>
  </si>
  <si>
    <t>Treasury stock</t>
  </si>
  <si>
    <t>POCI</t>
  </si>
  <si>
    <t>Corporate, Time</t>
  </si>
  <si>
    <t>Impairments</t>
  </si>
  <si>
    <t>2Q 2024</t>
  </si>
  <si>
    <t>1H 2024</t>
  </si>
  <si>
    <t>KPIs</t>
  </si>
  <si>
    <t>Net Interest Margin</t>
  </si>
  <si>
    <t>Net Fee margin</t>
  </si>
  <si>
    <t>Cost to Income</t>
  </si>
  <si>
    <t>Cost to Core Income</t>
  </si>
  <si>
    <t>Cost of Risk</t>
  </si>
  <si>
    <t>RoA recurring</t>
  </si>
  <si>
    <t>CET1 FL</t>
  </si>
  <si>
    <t>Total Capital FL</t>
  </si>
  <si>
    <t>Eurosystem funding / Assets</t>
  </si>
  <si>
    <t>Loans to Deposits Ratio</t>
  </si>
  <si>
    <t>Liquidity Coverage Ratio</t>
  </si>
  <si>
    <t>Net Stable Funding Ratio</t>
  </si>
  <si>
    <t>YoY</t>
  </si>
  <si>
    <t>QoQ</t>
  </si>
  <si>
    <t>Corporate, Demand</t>
  </si>
  <si>
    <t>Retail, Demand</t>
  </si>
  <si>
    <t>RoTE reported</t>
  </si>
  <si>
    <t>RoTE on a like for like basis</t>
  </si>
  <si>
    <t>Credit Expansion</t>
  </si>
  <si>
    <t>Glossary - Definition of alternative performance measures (APMs)</t>
  </si>
  <si>
    <t>Adjusted net profit: Net profit/loss adjusted after adding back one off expenses or deducting one off revenues</t>
  </si>
  <si>
    <t>Basic Earnings per share (EPS): Net profit attributable to ordinary shareholders divided by the weighted average number of shares</t>
  </si>
  <si>
    <t>Common Equity Tier 1 (CET1):  Common Equity Tier I regulatory capital as defined by Regulation (EU) No 575/2013 as in force. based on the transitional rules for the reported period. divided by total Risk Weighted Assets (RWA)</t>
  </si>
  <si>
    <t>Core operating income: The total of net interest income. net banking fee and commission income and income from non banking services</t>
  </si>
  <si>
    <t>Cost to core income ratio: Total operating expenses divided by total core operating income.</t>
  </si>
  <si>
    <t>Cost to Income ratio: Total operating expenses divided by total operating income</t>
  </si>
  <si>
    <t>Cost of Risk (CoR): Impairment charge in the P&amp;L, annualized, divided by the average net loans over the period</t>
  </si>
  <si>
    <t>Earnings per share (EPS) underlying: Net profit attributable to ordinary shareholders excluding one off items, divided by the number of shares that resulted post the latest share capital increase</t>
  </si>
  <si>
    <t>Fees and commissions: The total of net banking fee and commission income and income from non banking services of the reported period</t>
  </si>
  <si>
    <t>Fully Loaded Common Equity Tier 1: Common Equity Tier I regulatory capital as defined by Regulation (EU) No 575/2013 as in force without the application of the relevant transitional rules for the reported period. divided by total Risk Weighted Assets (RWA)</t>
  </si>
  <si>
    <t xml:space="preserve">Gross Loans: Loans and advances to customers at amortised cost before expected credit loss allowance for impairment on loans and advances to customers at amortized cost and Loans and advances to customers mandatorily measured at FVTPL </t>
  </si>
  <si>
    <t>Liquidity Coverage Ratio (LCR): total amount of high quality liquid assets over the net liquidity outflows for a 30-day stress period</t>
  </si>
  <si>
    <t>Loans to Deposits ratio (L/D): Loans and advances to customers at amortised cost divided by due to customers at the end of the reported period</t>
  </si>
  <si>
    <t>Impairments on loans: Impairment charge for expected credit loss</t>
  </si>
  <si>
    <t>Net Loans: Gross loans and advances to customers at amortised cost after ECL allowance for impairments</t>
  </si>
  <si>
    <t>Net interest income: the net interest income from interest bearing assets for the reported period</t>
  </si>
  <si>
    <t>Net interest margin (NIM): the net interest income, annualized divided by the average balance of total assets</t>
  </si>
  <si>
    <t>Net interest margin (NIM) risk adjusted: NIM minus CoR</t>
  </si>
  <si>
    <t>Net profit on a recurring basis: Net profit/loss attributable to ordinary shareholders excluding one-off items</t>
  </si>
  <si>
    <t xml:space="preserve">Net Stable Funding Ratio (NSFR): The NSFR refers to the portion of liabilities and capital expected to be sustainable over the time horizon considered by the NSFR over the amount of stable funding that must be allocated to the various assets, based on their liquidity characteristics and residual maturities </t>
  </si>
  <si>
    <t>Non performing exposures (NPEs): as per EBA guidelines, non performing exposures are exposures in arrears of more than 90 days past due or for which the debtor is unlikely to pay its credit obligations in full without realization of collateral, regardless of the existence of any past-due amount or of the number of days past due</t>
  </si>
  <si>
    <t>Non performing loans (NPLs): Loans and advances to customers at amortised cost in arrears for 90 days or more</t>
  </si>
  <si>
    <t>NPE ratio: NPEs divided by Gross Loans</t>
  </si>
  <si>
    <t>NPL ratio: NPLs divided by Gross Loans</t>
  </si>
  <si>
    <t>NPE coverage: ECL allowance for loans and advances to customers divided by NPEs, excluding loans and advances to customers mandatorily measured at FVTPL, at year/period end</t>
  </si>
  <si>
    <t>NPL coverage: ECL allowance for loans and advances to customers divided by NPLs, excluding loans and advances to customers mandatorily measured at FVTPL, at year/period end</t>
  </si>
  <si>
    <t>Risk weighted assets (RWAs): Assets and off-balance-sheet exposures, weighted according to risk factors based on Regulation (EU) No 575/2013</t>
  </si>
  <si>
    <t>Tangible equity: Equity attributable to shareholders less goodwill, software and other intangible assets</t>
  </si>
  <si>
    <t>Return on tangible equity (RoTE): net profit annualized divided by average tangible equity for the period</t>
  </si>
  <si>
    <t>Return on tangible equity (RoTE) underlying: net profit excluding one off items, annualized divided by average tangible equity for the period</t>
  </si>
  <si>
    <t>Contents</t>
  </si>
  <si>
    <t>1. Dashboard</t>
  </si>
  <si>
    <t>2. KPIs</t>
  </si>
  <si>
    <t>3. Balance Sheet</t>
  </si>
  <si>
    <t>4. Income Statement</t>
  </si>
  <si>
    <t>5. NII-Fees</t>
  </si>
  <si>
    <t>6. Loan Book</t>
  </si>
  <si>
    <t>7. Customer Funds</t>
  </si>
  <si>
    <t>8. Securities</t>
  </si>
  <si>
    <t>9. Capital</t>
  </si>
  <si>
    <t>Investor Relations</t>
  </si>
  <si>
    <t>investors@optimabank.gr</t>
  </si>
  <si>
    <t>10. Asset Quality</t>
  </si>
  <si>
    <t>11. IFRS 9 stages</t>
  </si>
  <si>
    <t>12. Glossary</t>
  </si>
  <si>
    <t>Net Fee Income</t>
  </si>
  <si>
    <t>Tangible Equity (€mn) reported</t>
  </si>
  <si>
    <t>9M 2024</t>
  </si>
  <si>
    <t>3Q 2024</t>
  </si>
  <si>
    <t>01/01/24-30/09/24</t>
  </si>
  <si>
    <t>RoRWAs</t>
  </si>
  <si>
    <t>Capital figures include profit for the period and dividend provisions</t>
  </si>
  <si>
    <t>FY 2024</t>
  </si>
  <si>
    <t>4Q 2024</t>
  </si>
  <si>
    <t>01/01/24-31/12/24</t>
  </si>
  <si>
    <t>CET1 Phased in</t>
  </si>
  <si>
    <t>Total Capital Phased in</t>
  </si>
  <si>
    <t>1Q 2025</t>
  </si>
  <si>
    <t>-</t>
  </si>
  <si>
    <t>01/01/25-31/3/25</t>
  </si>
  <si>
    <t>BB - Term</t>
  </si>
  <si>
    <t>BB - Revolving</t>
  </si>
  <si>
    <t>2Q 2025</t>
  </si>
  <si>
    <t>1H 2025</t>
  </si>
  <si>
    <t>Debt instruments</t>
  </si>
  <si>
    <t>Households</t>
  </si>
  <si>
    <t xml:space="preserve">Real estate </t>
  </si>
  <si>
    <t>01/01/25-30/6/25</t>
  </si>
  <si>
    <t>01/01/24-30/6/24</t>
  </si>
  <si>
    <t>Number of shares post SCI</t>
  </si>
  <si>
    <t>9M 2025</t>
  </si>
  <si>
    <t>3Q 2025</t>
  </si>
  <si>
    <t>1H 2023</t>
  </si>
  <si>
    <t>9M 2023</t>
  </si>
  <si>
    <t>01/01/25-30/9/25</t>
  </si>
  <si>
    <t>Average loan rate per Quarter</t>
  </si>
  <si>
    <t>Number of shares post stock split</t>
  </si>
  <si>
    <t>EPS - Reported post stock split</t>
  </si>
  <si>
    <t>n/m</t>
  </si>
  <si>
    <t>4Q 2025</t>
  </si>
  <si>
    <t>FY 2025</t>
  </si>
  <si>
    <t>Deposit rate (avg. per quarter)</t>
  </si>
  <si>
    <t>01/01/25-31/12/25</t>
  </si>
  <si>
    <t>Leverage ratio (tangible equity to total assets)</t>
  </si>
  <si>
    <t>1Q 2026</t>
  </si>
  <si>
    <t>01/01/26-31/3/26</t>
  </si>
  <si>
    <t>Individuals %</t>
  </si>
  <si>
    <t>Business %</t>
  </si>
  <si>
    <t>Sight &amp; Savings %</t>
  </si>
  <si>
    <t>Time %</t>
  </si>
  <si>
    <t>1Q 2026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</si>
</sst>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8">
    <numFmt numFmtId="43" formatCode="_-* #,##0.00_-;\-* #,##0.00_-;_-* &quot;-&quot;??_-;_-@_-"/>
    <numFmt numFmtId="164" formatCode="0.000"/>
    <numFmt numFmtId="165" formatCode="0.0%"/>
    <numFmt numFmtId="166" formatCode="0.0"/>
    <numFmt numFmtId="167" formatCode="_-* #,##0_-;\-* #,##0_-;_-* &quot;-&quot;??_-;_-@_-"/>
    <numFmt numFmtId="168" formatCode="_-* #,##0.00\ _€_-;\-* #,##0.00\ _€_-;_-* &quot;-&quot;??\ _€_-;_-@_-"/>
    <numFmt numFmtId="169" formatCode="#,##0_ ;[Red]\-#,##0\ "/>
    <numFmt numFmtId="170" formatCode="#,##0.0_ ;[Red]\-#,##0.0\ "/>
    <numFmt numFmtId="171" formatCode="_-* #,##0.0_-;\-* #,##0.0_-;_-* &quot;-&quot;??_-;_-@_-"/>
    <numFmt numFmtId="172" formatCode="_-* #,##0.0\ _€_-;\-* #,##0.0\ _€_-;_-* &quot;-&quot;?\ _€_-;_-@_-"/>
    <numFmt numFmtId="173" formatCode="_-* #,##0.000_-;\-* #,##0.000_-;_-* &quot;-&quot;??_-;_-@_-"/>
    <numFmt numFmtId="174" formatCode="_-* #,##0.0\ _€_-;\-* #,##0.0\ _€_-;_-* &quot;-&quot;??\ _€_-;_-@_-"/>
    <numFmt numFmtId="175" formatCode="_-* #,##0.000000_-;\-* #,##0.000000_-;_-* &quot;-&quot;??_-;_-@_-"/>
    <numFmt numFmtId="176" formatCode="0.0000%"/>
    <numFmt numFmtId="177" formatCode="0.00000000000000%"/>
    <numFmt numFmtId="178" formatCode="0.0000"/>
    <numFmt numFmtId="179" formatCode="#,##0.00_ ;[Red]\-#,##0.00\ "/>
    <numFmt numFmtId="180" formatCode="_-* #,##0.00\ _€_-;\-* #,##0.00\ _€_-;_-* &quot;-&quot;?\ _€_-;_-@_-"/>
    <numFmt numFmtId="181" formatCode="_-* #,##0.0000\ _€_-;\-* #,##0.0000\ _€_-;_-* &quot;-&quot;??\ _€_-;_-@_-"/>
    <numFmt numFmtId="182" formatCode="#,##0.0_ ;\-#,##0.0\ "/>
    <numFmt numFmtId="183" formatCode="_-* #,##0\ _€_-;\-* #,##0\ _€_-;_-* &quot;-&quot;??\ _€_-;_-@_-"/>
    <numFmt numFmtId="184" formatCode="_-* #,##0.00000_-;\-* #,##0.00000_-;_-* &quot;-&quot;??_-;_-@_-"/>
    <numFmt numFmtId="185" formatCode="0.000%"/>
    <numFmt numFmtId="186" formatCode="0.00000%"/>
    <numFmt numFmtId="187" formatCode="#,##0.0"/>
    <numFmt numFmtId="188" formatCode="0.000000000000000%"/>
    <numFmt numFmtId="189" formatCode="#,##0_ ;\-#,##0\ "/>
    <numFmt numFmtId="190" formatCode="_-* #,##0.0000\ _€_-;\-* #,##0.0000\ _€_-;_-* &quot;-&quot;?\ _€_-;_-@_-"/>
  </numFmts>
  <fonts count="57">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b/>
      <sz val="18"/>
      <color rgb="FFFF7D00"/>
      <name val="Calibri"/>
      <family val="2"/>
      <charset val="161"/>
      <scheme val="minor"/>
    </font>
    <font>
      <sz val="10"/>
      <color rgb="FFFF7D00"/>
      <name val="Calibri"/>
      <family val="2"/>
      <charset val="161"/>
      <scheme val="minor"/>
    </font>
    <font>
      <b/>
      <sz val="10"/>
      <color rgb="FFFF7D00"/>
      <name val="Calibri"/>
      <family val="2"/>
      <charset val="161"/>
      <scheme val="minor"/>
    </font>
    <font>
      <sz val="10"/>
      <name val="Arial"/>
      <family val="2"/>
      <charset val="161"/>
    </font>
    <font>
      <u/>
      <sz val="11"/>
      <color theme="10"/>
      <name val="Calibri"/>
      <family val="2"/>
      <charset val="161"/>
      <scheme val="minor"/>
    </font>
    <font>
      <b/>
      <sz val="11"/>
      <color rgb="FFFF7D00"/>
      <name val="Calibri"/>
      <family val="2"/>
      <charset val="161"/>
      <scheme val="minor"/>
    </font>
    <font>
      <sz val="10"/>
      <color theme="1"/>
      <name val="Calibri"/>
      <family val="2"/>
      <charset val="161"/>
      <scheme val="minor"/>
    </font>
    <font>
      <b/>
      <sz val="10"/>
      <color rgb="FF2F0037"/>
      <name val="Calibri"/>
      <family val="2"/>
      <charset val="161"/>
      <scheme val="minor"/>
    </font>
    <font>
      <sz val="10"/>
      <color rgb="FF2F0037"/>
      <name val="Calibri"/>
      <family val="2"/>
      <charset val="161"/>
      <scheme val="minor"/>
    </font>
    <font>
      <b/>
      <sz val="18"/>
      <color rgb="FF36174D"/>
      <name val="Calibri"/>
      <family val="2"/>
      <charset val="161"/>
      <scheme val="minor"/>
    </font>
    <font>
      <u/>
      <sz val="10"/>
      <color theme="10"/>
      <name val="Arial"/>
      <family val="2"/>
      <charset val="161"/>
    </font>
    <font>
      <b/>
      <sz val="11"/>
      <color theme="0"/>
      <name val="Calibri"/>
      <family val="2"/>
      <charset val="161"/>
      <scheme val="minor"/>
    </font>
    <font>
      <sz val="16"/>
      <color rgb="FFFF7D00"/>
      <name val="Calibri"/>
      <family val="2"/>
      <charset val="161"/>
      <scheme val="minor"/>
    </font>
    <font>
      <b/>
      <sz val="28"/>
      <color rgb="FFFF7D00"/>
      <name val="Calibri"/>
      <family val="2"/>
      <charset val="161"/>
      <scheme val="minor"/>
    </font>
    <font>
      <b/>
      <sz val="16"/>
      <color theme="5"/>
      <name val="Calibri"/>
      <family val="2"/>
      <charset val="161"/>
      <scheme val="minor"/>
    </font>
    <font>
      <b/>
      <sz val="16"/>
      <color rgb="FFFF7D00"/>
      <name val="Calibri"/>
      <family val="2"/>
      <charset val="161"/>
      <scheme val="minor"/>
    </font>
    <font>
      <u/>
      <sz val="11"/>
      <color theme="1"/>
      <name val="Calibri"/>
      <family val="2"/>
      <charset val="161"/>
      <scheme val="minor"/>
    </font>
    <font>
      <sz val="16"/>
      <color theme="5"/>
      <name val="Calibri"/>
      <family val="2"/>
      <charset val="161"/>
      <scheme val="minor"/>
    </font>
    <font>
      <u/>
      <sz val="11"/>
      <color theme="5"/>
      <name val="Calibri"/>
      <family val="2"/>
      <charset val="161"/>
      <scheme val="minor"/>
    </font>
    <font>
      <b/>
      <u/>
      <sz val="12"/>
      <color theme="10"/>
      <name val="Calibri"/>
      <family val="2"/>
      <charset val="161"/>
      <scheme val="minor"/>
    </font>
    <font>
      <b/>
      <u/>
      <sz val="16"/>
      <color theme="10"/>
      <name val="Calibri"/>
      <family val="2"/>
      <charset val="161"/>
      <scheme val="minor"/>
    </font>
    <font>
      <sz val="12"/>
      <color theme="1"/>
      <name val="Calibri"/>
      <family val="2"/>
      <charset val="161"/>
      <scheme val="minor"/>
    </font>
    <font>
      <b/>
      <sz val="12"/>
      <color rgb="FFFF7D00"/>
      <name val="Calibri"/>
      <family val="2"/>
      <charset val="161"/>
      <scheme val="minor"/>
    </font>
    <font>
      <u/>
      <sz val="12"/>
      <color theme="10"/>
      <name val="Calibri"/>
      <family val="2"/>
      <charset val="161"/>
      <scheme val="minor"/>
    </font>
    <font>
      <b/>
      <sz val="12"/>
      <color rgb="FF2F0037"/>
      <name val="Calibri"/>
      <family val="2"/>
      <charset val="161"/>
      <scheme val="minor"/>
    </font>
    <font>
      <sz val="12"/>
      <color rgb="FF2F0037"/>
      <name val="Calibri"/>
      <family val="2"/>
      <charset val="161"/>
      <scheme val="minor"/>
    </font>
    <font>
      <b/>
      <sz val="12"/>
      <color rgb="FFFF0000"/>
      <name val="Calibri"/>
      <family val="2"/>
      <charset val="161"/>
      <scheme val="minor"/>
    </font>
    <font>
      <sz val="12"/>
      <color rgb="FFFF0000"/>
      <name val="Calibri"/>
      <family val="2"/>
      <charset val="161"/>
      <scheme val="minor"/>
    </font>
    <font>
      <sz val="12"/>
      <color rgb="FFFF7D00"/>
      <name val="Calibri"/>
      <family val="2"/>
      <charset val="161"/>
      <scheme val="minor"/>
    </font>
    <font>
      <sz val="12"/>
      <name val="Calibri"/>
      <family val="2"/>
      <charset val="161"/>
      <scheme val="minor"/>
    </font>
    <font>
      <i/>
      <sz val="12"/>
      <color rgb="FF2F0037"/>
      <name val="Calibri"/>
      <family val="2"/>
      <charset val="161"/>
      <scheme val="minor"/>
    </font>
    <font>
      <i/>
      <sz val="12"/>
      <color theme="1"/>
      <name val="Calibri"/>
      <family val="2"/>
      <charset val="161"/>
      <scheme val="minor"/>
    </font>
    <font>
      <b/>
      <sz val="12"/>
      <color theme="1"/>
      <name val="Calibri"/>
      <family val="2"/>
      <charset val="161"/>
      <scheme val="minor"/>
    </font>
    <font>
      <b/>
      <sz val="12"/>
      <color theme="1"/>
      <name val="Helvetica neue"/>
      <charset val="161"/>
    </font>
    <font>
      <sz val="12"/>
      <color theme="1"/>
      <name val="Helvetica neue"/>
      <charset val="161"/>
    </font>
    <font>
      <sz val="12"/>
      <color rgb="FF2F0037"/>
      <name val="Helvetica neue"/>
      <charset val="161"/>
    </font>
    <font>
      <b/>
      <sz val="12"/>
      <color rgb="FF2F0037"/>
      <name val="Helvetica neue"/>
      <charset val="161"/>
    </font>
    <font>
      <b/>
      <sz val="12"/>
      <color rgb="FF36174D"/>
      <name val="Calibri"/>
      <family val="2"/>
      <charset val="161"/>
      <scheme val="minor"/>
    </font>
    <font>
      <sz val="12"/>
      <color rgb="FFFFC000"/>
      <name val="Calibri"/>
      <family val="2"/>
      <charset val="161"/>
      <scheme val="minor"/>
    </font>
    <font>
      <b/>
      <sz val="12"/>
      <color theme="0"/>
      <name val="Calibri"/>
      <family val="2"/>
      <charset val="161"/>
      <scheme val="minor"/>
    </font>
    <font>
      <sz val="12"/>
      <color theme="1"/>
      <name val="Calibri"/>
      <family val="2"/>
      <charset val="161"/>
    </font>
    <font>
      <b/>
      <sz val="12"/>
      <color rgb="FF36174D"/>
      <name val="Calibri"/>
      <family val="2"/>
      <charset val="161"/>
    </font>
    <font>
      <b/>
      <sz val="12"/>
      <color rgb="FFFF7D00"/>
      <name val="Calibri"/>
      <family val="2"/>
      <charset val="161"/>
    </font>
    <font>
      <u/>
      <sz val="12"/>
      <color theme="10"/>
      <name val="Calibri"/>
      <family val="2"/>
      <charset val="161"/>
    </font>
    <font>
      <sz val="12"/>
      <color rgb="FFFF7D00"/>
      <name val="Calibri"/>
      <family val="2"/>
      <charset val="161"/>
    </font>
    <font>
      <b/>
      <sz val="12"/>
      <color rgb="FF2F0037"/>
      <name val="Calibri"/>
      <family val="2"/>
      <charset val="161"/>
    </font>
    <font>
      <b/>
      <sz val="12"/>
      <color theme="1"/>
      <name val="Calibri"/>
      <family val="2"/>
      <charset val="161"/>
    </font>
    <font>
      <sz val="12"/>
      <color rgb="FF2F0037"/>
      <name val="Calibri"/>
      <family val="2"/>
      <charset val="161"/>
    </font>
    <font>
      <b/>
      <sz val="18"/>
      <color rgb="FFFF7D00"/>
      <name val="Calibri"/>
      <family val="2"/>
      <charset val="161"/>
    </font>
    <font>
      <i/>
      <sz val="11"/>
      <color theme="1"/>
      <name val="Calibri"/>
      <family val="2"/>
      <charset val="161"/>
      <scheme val="minor"/>
    </font>
    <font>
      <sz val="12"/>
      <color rgb="FFFF0000"/>
      <name val="Calibri"/>
      <family val="2"/>
      <charset val="161"/>
    </font>
    <font>
      <sz val="10"/>
      <color theme="1"/>
      <name val="Calibri"/>
      <family val="2"/>
      <charset val="161"/>
    </font>
    <font>
      <sz val="11"/>
      <color theme="1"/>
      <name val="Calibri"/>
      <family val="2"/>
      <scheme val="minor"/>
    </font>
    <font>
      <u/>
      <sz val="11"/>
      <color theme="10"/>
      <name val="Calibri"/>
      <family val="2"/>
      <scheme val="minor"/>
    </font>
  </fonts>
  <fills count="9">
    <fill>
      <patternFill patternType="none"/>
    </fill>
    <fill>
      <patternFill patternType="gray125"/>
    </fill>
    <fill>
      <patternFill patternType="solid">
        <fgColor theme="0"/>
        <bgColor indexed="64"/>
      </patternFill>
    </fill>
    <fill>
      <patternFill patternType="solid">
        <fgColor rgb="FF2F0037"/>
        <bgColor auto="1"/>
      </patternFill>
    </fill>
    <fill>
      <patternFill patternType="solid">
        <fgColor rgb="FF2F0037"/>
        <bgColor indexed="64"/>
      </patternFill>
    </fill>
    <fill>
      <patternFill patternType="solid">
        <fgColor theme="5" tint="0.79998168889431442"/>
        <bgColor indexed="64"/>
      </patternFill>
    </fill>
    <fill>
      <patternFill patternType="solid">
        <fgColor rgb="FFFF7D00"/>
        <bgColor indexed="64"/>
      </patternFill>
    </fill>
    <fill>
      <patternFill patternType="solid">
        <fgColor theme="5"/>
        <bgColor indexed="64"/>
      </patternFill>
    </fill>
    <fill>
      <patternFill patternType="solid">
        <fgColor rgb="FFFFFF00"/>
        <bgColor indexed="64"/>
      </patternFill>
    </fill>
  </fills>
  <borders count="3">
    <border>
      <left/>
      <right/>
      <top/>
      <bottom/>
      <diagonal/>
    </border>
    <border>
      <left/>
      <right/>
      <top/>
      <bottom style="thin">
        <color auto="1"/>
      </bottom>
      <diagonal/>
    </border>
    <border>
      <left/>
      <right/>
      <top/>
      <bottom style="medium">
        <color theme="5"/>
      </bottom>
      <diagonal/>
    </border>
  </borders>
  <cellStyleXfs count="18">
    <xf numFmtId="0" fontId="0" fillId="0" borderId="0"/>
    <xf numFmtId="0" fontId="6" fillId="0" borderId="0"/>
    <xf numFmtId="0" fontId="7"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6" fillId="0" borderId="0"/>
    <xf numFmtId="0" fontId="7"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xf numFmtId="0" fontId="1" fillId="0" borderId="0"/>
    <xf numFmtId="9" fontId="6" fillId="0" borderId="0" applyFont="0" applyFill="0" applyBorder="0" applyAlignment="0" applyProtection="0"/>
    <xf numFmtId="0" fontId="6" fillId="0" borderId="0"/>
    <xf numFmtId="0" fontId="6" fillId="0" borderId="0"/>
    <xf numFmtId="0" fontId="1" fillId="0" borderId="0"/>
    <xf numFmtId="0" fontId="55" fillId="0" borderId="0"/>
    <xf numFmtId="9" fontId="55" fillId="0" borderId="0" applyFont="0" applyFill="0" applyBorder="0" applyAlignment="0" applyProtection="0"/>
    <xf numFmtId="0" fontId="56" fillId="0" borderId="0" applyNumberFormat="0" applyFill="0" applyBorder="0" applyAlignment="0" applyProtection="0"/>
  </cellStyleXfs>
  <cellXfs count="349">
    <xf numFmtId="0" fontId="0" fillId="0" borderId="0" xfId="0"/>
    <xf numFmtId="0" fontId="0" fillId="2" borderId="0" xfId="0" applyFill="1"/>
    <xf numFmtId="0" fontId="3" fillId="3" borderId="0" xfId="0" applyFont="1" applyFill="1" applyAlignment="1">
      <alignment vertical="center"/>
    </xf>
    <xf numFmtId="0" fontId="4" fillId="4" borderId="0" xfId="0" applyFont="1" applyFill="1"/>
    <xf numFmtId="0" fontId="5" fillId="4" borderId="0" xfId="0" applyFont="1" applyFill="1" applyAlignment="1">
      <alignment horizontal="right"/>
    </xf>
    <xf numFmtId="0" fontId="9" fillId="2" borderId="0" xfId="0" applyFont="1" applyFill="1"/>
    <xf numFmtId="0" fontId="3" fillId="3" borderId="0" xfId="0" applyFont="1" applyFill="1"/>
    <xf numFmtId="0" fontId="0" fillId="4" borderId="0" xfId="0" applyFill="1"/>
    <xf numFmtId="0" fontId="12" fillId="3" borderId="0" xfId="0" applyFont="1" applyFill="1" applyAlignment="1">
      <alignment vertical="center"/>
    </xf>
    <xf numFmtId="164" fontId="11" fillId="2" borderId="0" xfId="1" applyNumberFormat="1" applyFont="1" applyFill="1" applyAlignment="1">
      <alignment horizontal="left" vertical="center" wrapText="1" indent="1"/>
    </xf>
    <xf numFmtId="164" fontId="10" fillId="2" borderId="0" xfId="1" applyNumberFormat="1" applyFont="1" applyFill="1" applyAlignment="1">
      <alignment horizontal="left" vertical="center" wrapText="1"/>
    </xf>
    <xf numFmtId="0" fontId="3" fillId="4" borderId="0" xfId="0" applyFont="1" applyFill="1"/>
    <xf numFmtId="0" fontId="3" fillId="3" borderId="0" xfId="0" applyFont="1" applyFill="1" applyAlignment="1">
      <alignment horizontal="left" vertical="center"/>
    </xf>
    <xf numFmtId="0" fontId="0" fillId="6" borderId="0" xfId="0" applyFill="1"/>
    <xf numFmtId="0" fontId="14" fillId="6" borderId="0" xfId="0" applyFont="1" applyFill="1" applyAlignment="1">
      <alignment horizontal="left" vertical="center"/>
    </xf>
    <xf numFmtId="0" fontId="0" fillId="7" borderId="0" xfId="0" applyFill="1"/>
    <xf numFmtId="14" fontId="15" fillId="4" borderId="0" xfId="0" applyNumberFormat="1" applyFont="1" applyFill="1"/>
    <xf numFmtId="0" fontId="16" fillId="4" borderId="0" xfId="0" quotePrefix="1" applyFont="1" applyFill="1"/>
    <xf numFmtId="0" fontId="17" fillId="4" borderId="0" xfId="0" quotePrefix="1" applyFont="1" applyFill="1"/>
    <xf numFmtId="0" fontId="18" fillId="4" borderId="2" xfId="0" quotePrefix="1" applyFont="1" applyFill="1" applyBorder="1"/>
    <xf numFmtId="0" fontId="19" fillId="4" borderId="2" xfId="0" applyFont="1" applyFill="1" applyBorder="1"/>
    <xf numFmtId="0" fontId="0" fillId="4" borderId="2" xfId="0" applyFill="1" applyBorder="1"/>
    <xf numFmtId="0" fontId="15" fillId="4" borderId="0" xfId="0" quotePrefix="1" applyFont="1" applyFill="1"/>
    <xf numFmtId="0" fontId="2" fillId="4" borderId="0" xfId="0" applyFont="1" applyFill="1"/>
    <xf numFmtId="14" fontId="20" fillId="4" borderId="0" xfId="0" applyNumberFormat="1" applyFont="1" applyFill="1"/>
    <xf numFmtId="0" fontId="18" fillId="4" borderId="0" xfId="0" quotePrefix="1" applyFont="1" applyFill="1"/>
    <xf numFmtId="0" fontId="21" fillId="4" borderId="0" xfId="2" applyFont="1" applyFill="1"/>
    <xf numFmtId="0" fontId="8" fillId="6" borderId="0" xfId="0" applyFont="1" applyFill="1" applyAlignment="1">
      <alignment horizontal="left" vertical="center"/>
    </xf>
    <xf numFmtId="168" fontId="7" fillId="2" borderId="0" xfId="6" applyNumberFormat="1" applyFill="1"/>
    <xf numFmtId="0" fontId="22" fillId="2" borderId="0" xfId="6" applyFont="1" applyFill="1"/>
    <xf numFmtId="0" fontId="23" fillId="6" borderId="0" xfId="6" applyFont="1" applyFill="1"/>
    <xf numFmtId="0" fontId="24" fillId="4" borderId="0" xfId="0" applyFont="1" applyFill="1"/>
    <xf numFmtId="0" fontId="25" fillId="4" borderId="0" xfId="0" applyFont="1" applyFill="1"/>
    <xf numFmtId="0" fontId="24" fillId="2" borderId="0" xfId="0" applyFont="1" applyFill="1"/>
    <xf numFmtId="0" fontId="26" fillId="2" borderId="0" xfId="6" applyFont="1" applyFill="1"/>
    <xf numFmtId="0" fontId="25" fillId="4" borderId="0" xfId="0" applyFont="1" applyFill="1" applyAlignment="1">
      <alignment horizontal="right"/>
    </xf>
    <xf numFmtId="0" fontId="27" fillId="2" borderId="0" xfId="0" applyFont="1" applyFill="1"/>
    <xf numFmtId="0" fontId="28" fillId="2" borderId="0" xfId="0" applyFont="1" applyFill="1"/>
    <xf numFmtId="171" fontId="28" fillId="2" borderId="0" xfId="7" applyNumberFormat="1" applyFont="1" applyFill="1" applyBorder="1" applyAlignment="1">
      <alignment horizontal="left" vertical="center" wrapText="1"/>
    </xf>
    <xf numFmtId="164" fontId="28" fillId="2" borderId="0" xfId="1" applyNumberFormat="1" applyFont="1" applyFill="1" applyAlignment="1">
      <alignment horizontal="left" vertical="center" wrapText="1"/>
    </xf>
    <xf numFmtId="166" fontId="28" fillId="2" borderId="0" xfId="1" applyNumberFormat="1" applyFont="1" applyFill="1" applyAlignment="1">
      <alignment horizontal="right" vertical="center" wrapText="1"/>
    </xf>
    <xf numFmtId="9" fontId="28" fillId="2" borderId="0" xfId="8" applyFont="1" applyFill="1" applyBorder="1" applyAlignment="1">
      <alignment horizontal="right" vertical="center" wrapText="1"/>
    </xf>
    <xf numFmtId="4" fontId="28" fillId="2" borderId="0" xfId="8" applyNumberFormat="1" applyFont="1" applyFill="1" applyBorder="1" applyAlignment="1">
      <alignment horizontal="right" vertical="center" wrapText="1"/>
    </xf>
    <xf numFmtId="168" fontId="22" fillId="2" borderId="0" xfId="6" applyNumberFormat="1" applyFont="1" applyFill="1"/>
    <xf numFmtId="166" fontId="24" fillId="2" borderId="0" xfId="0" applyNumberFormat="1" applyFont="1" applyFill="1"/>
    <xf numFmtId="171" fontId="24" fillId="2" borderId="0" xfId="0" applyNumberFormat="1" applyFont="1" applyFill="1"/>
    <xf numFmtId="168" fontId="24" fillId="2" borderId="0" xfId="0" applyNumberFormat="1" applyFont="1" applyFill="1"/>
    <xf numFmtId="172" fontId="24" fillId="2" borderId="0" xfId="0" applyNumberFormat="1" applyFont="1" applyFill="1"/>
    <xf numFmtId="165" fontId="28" fillId="2" borderId="0" xfId="8" applyNumberFormat="1" applyFont="1" applyFill="1" applyBorder="1" applyAlignment="1">
      <alignment horizontal="right" vertical="center" wrapText="1"/>
    </xf>
    <xf numFmtId="167" fontId="24" fillId="2" borderId="0" xfId="7" applyNumberFormat="1" applyFont="1" applyFill="1"/>
    <xf numFmtId="43" fontId="24" fillId="2" borderId="0" xfId="7" applyFont="1" applyFill="1"/>
    <xf numFmtId="183" fontId="24" fillId="2" borderId="0" xfId="0" applyNumberFormat="1" applyFont="1" applyFill="1"/>
    <xf numFmtId="0" fontId="29" fillId="2" borderId="0" xfId="0" applyFont="1" applyFill="1"/>
    <xf numFmtId="164" fontId="27" fillId="5" borderId="0" xfId="1" applyNumberFormat="1" applyFont="1" applyFill="1" applyAlignment="1">
      <alignment horizontal="left" vertical="center" wrapText="1"/>
    </xf>
    <xf numFmtId="171" fontId="27" fillId="5" borderId="0" xfId="7" applyNumberFormat="1" applyFont="1" applyFill="1" applyAlignment="1">
      <alignment horizontal="right" vertical="center" wrapText="1"/>
    </xf>
    <xf numFmtId="9" fontId="27" fillId="5" borderId="0" xfId="8" applyFont="1" applyFill="1" applyAlignment="1">
      <alignment horizontal="right" vertical="center" wrapText="1"/>
    </xf>
    <xf numFmtId="9" fontId="24" fillId="2" borderId="0" xfId="8" applyFont="1" applyFill="1"/>
    <xf numFmtId="168" fontId="30" fillId="2" borderId="0" xfId="0" applyNumberFormat="1" applyFont="1" applyFill="1"/>
    <xf numFmtId="10" fontId="28" fillId="2" borderId="0" xfId="8" applyNumberFormat="1" applyFont="1" applyFill="1" applyBorder="1" applyAlignment="1">
      <alignment horizontal="right" vertical="center" wrapText="1"/>
    </xf>
    <xf numFmtId="165" fontId="28" fillId="2" borderId="0" xfId="8" applyNumberFormat="1" applyFont="1" applyFill="1" applyBorder="1" applyAlignment="1">
      <alignment horizontal="left" vertical="center" wrapText="1"/>
    </xf>
    <xf numFmtId="171" fontId="28" fillId="2" borderId="0" xfId="7" applyNumberFormat="1" applyFont="1" applyFill="1" applyAlignment="1">
      <alignment horizontal="left" vertical="center" wrapText="1"/>
    </xf>
    <xf numFmtId="171" fontId="27" fillId="2" borderId="0" xfId="7" applyNumberFormat="1" applyFont="1" applyFill="1" applyBorder="1" applyAlignment="1">
      <alignment horizontal="left" vertical="center" wrapText="1"/>
    </xf>
    <xf numFmtId="171" fontId="29" fillId="2" borderId="0" xfId="7" applyNumberFormat="1" applyFont="1" applyFill="1" applyBorder="1" applyAlignment="1">
      <alignment horizontal="left" vertical="center" wrapText="1"/>
    </xf>
    <xf numFmtId="166" fontId="27" fillId="2" borderId="0" xfId="1" applyNumberFormat="1" applyFont="1" applyFill="1" applyAlignment="1">
      <alignment horizontal="right" vertical="center" wrapText="1"/>
    </xf>
    <xf numFmtId="4" fontId="27" fillId="2" borderId="0" xfId="8" applyNumberFormat="1" applyFont="1" applyFill="1" applyBorder="1" applyAlignment="1">
      <alignment horizontal="right" vertical="center" wrapText="1"/>
    </xf>
    <xf numFmtId="10" fontId="24" fillId="2" borderId="0" xfId="8" applyNumberFormat="1" applyFont="1" applyFill="1"/>
    <xf numFmtId="0" fontId="25" fillId="3" borderId="0" xfId="0" applyFont="1" applyFill="1" applyAlignment="1">
      <alignment vertical="center"/>
    </xf>
    <xf numFmtId="0" fontId="31" fillId="4" borderId="0" xfId="0" applyFont="1" applyFill="1"/>
    <xf numFmtId="10" fontId="24" fillId="2" borderId="0" xfId="4" applyNumberFormat="1" applyFont="1" applyFill="1" applyAlignment="1">
      <alignment horizontal="right" vertical="center"/>
    </xf>
    <xf numFmtId="10" fontId="24" fillId="2" borderId="0" xfId="4" applyNumberFormat="1" applyFont="1" applyFill="1" applyBorder="1" applyAlignment="1">
      <alignment horizontal="right" vertical="center"/>
    </xf>
    <xf numFmtId="10" fontId="32" fillId="2" borderId="0" xfId="4" applyNumberFormat="1" applyFont="1" applyFill="1" applyBorder="1" applyAlignment="1">
      <alignment horizontal="right" vertical="center"/>
    </xf>
    <xf numFmtId="165" fontId="28" fillId="2" borderId="0" xfId="4" applyNumberFormat="1" applyFont="1" applyFill="1" applyBorder="1" applyAlignment="1">
      <alignment horizontal="right" vertical="center" wrapText="1"/>
    </xf>
    <xf numFmtId="165" fontId="32" fillId="2" borderId="0" xfId="4" applyNumberFormat="1" applyFont="1" applyFill="1" applyBorder="1" applyAlignment="1">
      <alignment horizontal="right" vertical="center" wrapText="1"/>
    </xf>
    <xf numFmtId="10" fontId="28" fillId="2" borderId="0" xfId="4" applyNumberFormat="1" applyFont="1" applyFill="1" applyBorder="1" applyAlignment="1">
      <alignment horizontal="right" vertical="center" wrapText="1"/>
    </xf>
    <xf numFmtId="10" fontId="32" fillId="2" borderId="0" xfId="4" applyNumberFormat="1" applyFont="1" applyFill="1" applyBorder="1" applyAlignment="1">
      <alignment horizontal="right" vertical="center" wrapText="1"/>
    </xf>
    <xf numFmtId="10" fontId="28" fillId="2" borderId="0" xfId="4" applyNumberFormat="1" applyFont="1" applyFill="1" applyAlignment="1">
      <alignment horizontal="right" vertical="center" wrapText="1"/>
    </xf>
    <xf numFmtId="166" fontId="32" fillId="2" borderId="0" xfId="1" applyNumberFormat="1" applyFont="1" applyFill="1" applyAlignment="1">
      <alignment horizontal="right" vertical="center" wrapText="1"/>
    </xf>
    <xf numFmtId="2" fontId="24" fillId="2" borderId="0" xfId="0" applyNumberFormat="1" applyFont="1" applyFill="1"/>
    <xf numFmtId="9" fontId="28" fillId="2" borderId="0" xfId="4" applyFont="1" applyFill="1" applyBorder="1" applyAlignment="1">
      <alignment horizontal="right" vertical="center" wrapText="1"/>
    </xf>
    <xf numFmtId="9" fontId="32" fillId="2" borderId="0" xfId="4" applyFont="1" applyFill="1" applyBorder="1" applyAlignment="1">
      <alignment horizontal="right" vertical="center" wrapText="1"/>
    </xf>
    <xf numFmtId="1" fontId="24" fillId="2" borderId="0" xfId="0" applyNumberFormat="1" applyFont="1" applyFill="1"/>
    <xf numFmtId="165" fontId="32" fillId="2" borderId="0" xfId="4" applyNumberFormat="1" applyFont="1" applyFill="1" applyBorder="1" applyAlignment="1">
      <alignment horizontal="right" vertical="center"/>
    </xf>
    <xf numFmtId="10" fontId="24" fillId="2" borderId="0" xfId="4" applyNumberFormat="1" applyFont="1" applyFill="1" applyBorder="1"/>
    <xf numFmtId="165" fontId="24" fillId="2" borderId="0" xfId="4" applyNumberFormat="1" applyFont="1" applyFill="1" applyBorder="1"/>
    <xf numFmtId="10" fontId="32" fillId="2" borderId="0" xfId="4" applyNumberFormat="1" applyFont="1" applyFill="1" applyBorder="1"/>
    <xf numFmtId="165" fontId="24" fillId="2" borderId="0" xfId="8" applyNumberFormat="1" applyFont="1" applyFill="1"/>
    <xf numFmtId="0" fontId="24" fillId="2" borderId="0" xfId="0" applyFont="1" applyFill="1" applyAlignment="1">
      <alignment horizontal="right"/>
    </xf>
    <xf numFmtId="174" fontId="24" fillId="4" borderId="0" xfId="0" applyNumberFormat="1" applyFont="1" applyFill="1"/>
    <xf numFmtId="0" fontId="25" fillId="3" borderId="0" xfId="0" applyFont="1" applyFill="1" applyAlignment="1">
      <alignment horizontal="left" vertical="center"/>
    </xf>
    <xf numFmtId="171" fontId="28" fillId="2" borderId="0" xfId="7" applyNumberFormat="1" applyFont="1" applyFill="1" applyAlignment="1">
      <alignment horizontal="center" vertical="center" wrapText="1"/>
    </xf>
    <xf numFmtId="171" fontId="24" fillId="2" borderId="0" xfId="7" applyNumberFormat="1" applyFont="1" applyFill="1" applyBorder="1" applyAlignment="1">
      <alignment horizontal="center" vertical="center"/>
    </xf>
    <xf numFmtId="9" fontId="24" fillId="2" borderId="0" xfId="8" applyFont="1" applyFill="1" applyBorder="1" applyAlignment="1">
      <alignment horizontal="right" vertical="center"/>
    </xf>
    <xf numFmtId="164" fontId="27" fillId="2" borderId="0" xfId="1" applyNumberFormat="1" applyFont="1" applyFill="1" applyAlignment="1">
      <alignment horizontal="left" vertical="center" wrapText="1"/>
    </xf>
    <xf numFmtId="171" fontId="27" fillId="2" borderId="0" xfId="7" applyNumberFormat="1" applyFont="1" applyFill="1" applyAlignment="1">
      <alignment horizontal="center" vertical="center" wrapText="1"/>
    </xf>
    <xf numFmtId="180" fontId="24" fillId="2" borderId="0" xfId="0" applyNumberFormat="1" applyFont="1" applyFill="1"/>
    <xf numFmtId="164" fontId="33" fillId="2" borderId="0" xfId="1" applyNumberFormat="1" applyFont="1" applyFill="1" applyAlignment="1">
      <alignment horizontal="left" vertical="center" wrapText="1" indent="1"/>
    </xf>
    <xf numFmtId="182" fontId="24" fillId="2" borderId="0" xfId="7" applyNumberFormat="1" applyFont="1" applyFill="1" applyBorder="1" applyAlignment="1">
      <alignment horizontal="right" vertical="center"/>
    </xf>
    <xf numFmtId="164" fontId="27" fillId="5" borderId="0" xfId="1" applyNumberFormat="1" applyFont="1" applyFill="1" applyAlignment="1">
      <alignment horizontal="left" wrapText="1"/>
    </xf>
    <xf numFmtId="170" fontId="35" fillId="5" borderId="0" xfId="0" applyNumberFormat="1" applyFont="1" applyFill="1"/>
    <xf numFmtId="9" fontId="27" fillId="5" borderId="0" xfId="8" applyFont="1" applyFill="1" applyAlignment="1">
      <alignment horizontal="right" wrapText="1"/>
    </xf>
    <xf numFmtId="175" fontId="28" fillId="2" borderId="0" xfId="7" applyNumberFormat="1" applyFont="1" applyFill="1" applyAlignment="1">
      <alignment horizontal="center" vertical="center" wrapText="1"/>
    </xf>
    <xf numFmtId="175" fontId="28" fillId="2" borderId="0" xfId="7" applyNumberFormat="1" applyFont="1" applyFill="1" applyBorder="1" applyAlignment="1">
      <alignment horizontal="center" vertical="center" wrapText="1"/>
    </xf>
    <xf numFmtId="2" fontId="27" fillId="2" borderId="0" xfId="1" applyNumberFormat="1" applyFont="1" applyFill="1" applyAlignment="1">
      <alignment horizontal="left" vertical="center" wrapText="1"/>
    </xf>
    <xf numFmtId="43" fontId="24" fillId="2" borderId="0" xfId="7" applyFont="1" applyFill="1" applyBorder="1" applyAlignment="1">
      <alignment horizontal="center" vertical="center"/>
    </xf>
    <xf numFmtId="2" fontId="27" fillId="5" borderId="0" xfId="1" applyNumberFormat="1" applyFont="1" applyFill="1" applyAlignment="1">
      <alignment horizontal="left" wrapText="1"/>
    </xf>
    <xf numFmtId="2" fontId="35" fillId="5" borderId="0" xfId="0" applyNumberFormat="1" applyFont="1" applyFill="1" applyAlignment="1">
      <alignment horizontal="right"/>
    </xf>
    <xf numFmtId="2" fontId="27" fillId="5" borderId="0" xfId="1" applyNumberFormat="1" applyFont="1" applyFill="1" applyAlignment="1">
      <alignment horizontal="right" wrapText="1"/>
    </xf>
    <xf numFmtId="171" fontId="28" fillId="2" borderId="0" xfId="7" applyNumberFormat="1" applyFont="1" applyFill="1" applyBorder="1" applyAlignment="1">
      <alignment horizontal="center" vertical="center" wrapText="1"/>
    </xf>
    <xf numFmtId="181" fontId="24" fillId="2" borderId="0" xfId="0" applyNumberFormat="1" applyFont="1" applyFill="1"/>
    <xf numFmtId="171" fontId="27" fillId="2" borderId="0" xfId="7" applyNumberFormat="1" applyFont="1" applyFill="1" applyBorder="1" applyAlignment="1">
      <alignment horizontal="center" vertical="center" wrapText="1"/>
    </xf>
    <xf numFmtId="9" fontId="24" fillId="2" borderId="0" xfId="0" applyNumberFormat="1" applyFont="1" applyFill="1"/>
    <xf numFmtId="182" fontId="28" fillId="2" borderId="0" xfId="7" applyNumberFormat="1" applyFont="1" applyFill="1" applyAlignment="1">
      <alignment horizontal="right" vertical="center" wrapText="1"/>
    </xf>
    <xf numFmtId="182" fontId="28" fillId="2" borderId="0" xfId="7" applyNumberFormat="1" applyFont="1" applyFill="1" applyBorder="1" applyAlignment="1">
      <alignment horizontal="right" vertical="center" wrapText="1"/>
    </xf>
    <xf numFmtId="43" fontId="24" fillId="2" borderId="0" xfId="7" applyFont="1" applyFill="1" applyBorder="1" applyAlignment="1">
      <alignment horizontal="right" vertical="center"/>
    </xf>
    <xf numFmtId="166" fontId="24" fillId="2" borderId="0" xfId="0" applyNumberFormat="1" applyFont="1" applyFill="1" applyAlignment="1">
      <alignment horizontal="right" vertical="center"/>
    </xf>
    <xf numFmtId="0" fontId="24" fillId="2" borderId="0" xfId="0" applyFont="1" applyFill="1" applyAlignment="1">
      <alignment horizontal="right" vertical="center"/>
    </xf>
    <xf numFmtId="2" fontId="28" fillId="2" borderId="0" xfId="1" applyNumberFormat="1" applyFont="1" applyFill="1" applyAlignment="1">
      <alignment horizontal="left" vertical="center" wrapText="1"/>
    </xf>
    <xf numFmtId="43" fontId="28" fillId="2" borderId="0" xfId="7" applyFont="1" applyFill="1" applyAlignment="1">
      <alignment horizontal="center" vertical="center" wrapText="1"/>
    </xf>
    <xf numFmtId="43" fontId="28" fillId="2" borderId="0" xfId="7" applyFont="1" applyFill="1" applyBorder="1" applyAlignment="1">
      <alignment horizontal="center" vertical="center" wrapText="1"/>
    </xf>
    <xf numFmtId="167" fontId="28" fillId="2" borderId="0" xfId="7" applyNumberFormat="1" applyFont="1" applyFill="1"/>
    <xf numFmtId="167" fontId="24" fillId="2" borderId="0" xfId="0" applyNumberFormat="1" applyFont="1" applyFill="1"/>
    <xf numFmtId="10" fontId="24" fillId="2" borderId="0" xfId="0" applyNumberFormat="1" applyFont="1" applyFill="1"/>
    <xf numFmtId="176" fontId="24" fillId="2" borderId="0" xfId="0" applyNumberFormat="1" applyFont="1" applyFill="1"/>
    <xf numFmtId="177" fontId="24" fillId="2" borderId="0" xfId="0" applyNumberFormat="1" applyFont="1" applyFill="1"/>
    <xf numFmtId="9" fontId="34" fillId="2" borderId="0" xfId="0" applyNumberFormat="1" applyFont="1" applyFill="1"/>
    <xf numFmtId="0" fontId="25" fillId="3" borderId="0" xfId="0" applyFont="1" applyFill="1"/>
    <xf numFmtId="0" fontId="35" fillId="2" borderId="0" xfId="0" applyFont="1" applyFill="1"/>
    <xf numFmtId="164" fontId="28" fillId="2" borderId="0" xfId="1" applyNumberFormat="1" applyFont="1" applyFill="1" applyAlignment="1">
      <alignment horizontal="left" wrapText="1"/>
    </xf>
    <xf numFmtId="170" fontId="24" fillId="2" borderId="0" xfId="0" applyNumberFormat="1" applyFont="1" applyFill="1"/>
    <xf numFmtId="9" fontId="35" fillId="2" borderId="0" xfId="8" applyFont="1" applyFill="1"/>
    <xf numFmtId="164" fontId="27" fillId="2" borderId="0" xfId="1" applyNumberFormat="1" applyFont="1" applyFill="1" applyAlignment="1">
      <alignment horizontal="left" wrapText="1"/>
    </xf>
    <xf numFmtId="165" fontId="24" fillId="2" borderId="0" xfId="0" applyNumberFormat="1" applyFont="1" applyFill="1"/>
    <xf numFmtId="166" fontId="35" fillId="2" borderId="0" xfId="0" applyNumberFormat="1" applyFont="1" applyFill="1"/>
    <xf numFmtId="169" fontId="24" fillId="2" borderId="0" xfId="0" applyNumberFormat="1" applyFont="1" applyFill="1"/>
    <xf numFmtId="165" fontId="27" fillId="2" borderId="0" xfId="1" applyNumberFormat="1" applyFont="1" applyFill="1" applyAlignment="1">
      <alignment horizontal="left" wrapText="1"/>
    </xf>
    <xf numFmtId="0" fontId="36" fillId="2" borderId="0" xfId="0" applyFont="1" applyFill="1"/>
    <xf numFmtId="169" fontId="37" fillId="2" borderId="0" xfId="0" applyNumberFormat="1" applyFont="1" applyFill="1"/>
    <xf numFmtId="164" fontId="38" fillId="2" borderId="0" xfId="1" applyNumberFormat="1" applyFont="1" applyFill="1" applyAlignment="1">
      <alignment horizontal="left" wrapText="1"/>
    </xf>
    <xf numFmtId="179" fontId="37" fillId="2" borderId="0" xfId="0" applyNumberFormat="1" applyFont="1" applyFill="1"/>
    <xf numFmtId="179" fontId="24" fillId="2" borderId="0" xfId="0" applyNumberFormat="1" applyFont="1" applyFill="1"/>
    <xf numFmtId="164" fontId="39" fillId="2" borderId="0" xfId="1" applyNumberFormat="1" applyFont="1" applyFill="1" applyAlignment="1">
      <alignment horizontal="left" wrapText="1"/>
    </xf>
    <xf numFmtId="179" fontId="36" fillId="2" borderId="0" xfId="0" applyNumberFormat="1" applyFont="1" applyFill="1"/>
    <xf numFmtId="0" fontId="24" fillId="4" borderId="0" xfId="0" applyFont="1" applyFill="1" applyAlignment="1">
      <alignment horizontal="right"/>
    </xf>
    <xf numFmtId="169" fontId="24" fillId="4" borderId="0" xfId="0" applyNumberFormat="1" applyFont="1" applyFill="1" applyAlignment="1">
      <alignment horizontal="right"/>
    </xf>
    <xf numFmtId="0" fontId="25" fillId="3" borderId="0" xfId="0" applyFont="1" applyFill="1" applyAlignment="1">
      <alignment horizontal="right"/>
    </xf>
    <xf numFmtId="0" fontId="25" fillId="3" borderId="1" xfId="0" applyFont="1" applyFill="1" applyBorder="1"/>
    <xf numFmtId="169" fontId="28" fillId="2" borderId="0" xfId="1" applyNumberFormat="1" applyFont="1" applyFill="1" applyAlignment="1">
      <alignment horizontal="right" wrapText="1"/>
    </xf>
    <xf numFmtId="169" fontId="24" fillId="2" borderId="0" xfId="0" applyNumberFormat="1" applyFont="1" applyFill="1" applyAlignment="1">
      <alignment horizontal="right"/>
    </xf>
    <xf numFmtId="167" fontId="35" fillId="5" borderId="0" xfId="3" applyNumberFormat="1" applyFont="1" applyFill="1" applyBorder="1" applyAlignment="1">
      <alignment horizontal="right"/>
    </xf>
    <xf numFmtId="169" fontId="27" fillId="5" borderId="0" xfId="1" applyNumberFormat="1" applyFont="1" applyFill="1" applyAlignment="1">
      <alignment horizontal="right" wrapText="1"/>
    </xf>
    <xf numFmtId="169" fontId="35" fillId="5" borderId="0" xfId="0" applyNumberFormat="1" applyFont="1" applyFill="1" applyAlignment="1">
      <alignment horizontal="right"/>
    </xf>
    <xf numFmtId="167" fontId="24" fillId="2" borderId="0" xfId="3" applyNumberFormat="1" applyFont="1" applyFill="1" applyBorder="1" applyAlignment="1">
      <alignment horizontal="right"/>
    </xf>
    <xf numFmtId="165" fontId="28" fillId="2" borderId="0" xfId="8" applyNumberFormat="1" applyFont="1" applyFill="1" applyAlignment="1">
      <alignment horizontal="right" wrapText="1"/>
    </xf>
    <xf numFmtId="165" fontId="28" fillId="2" borderId="0" xfId="8" applyNumberFormat="1" applyFont="1" applyFill="1" applyBorder="1" applyAlignment="1">
      <alignment horizontal="right" wrapText="1"/>
    </xf>
    <xf numFmtId="10" fontId="35" fillId="5" borderId="0" xfId="4" applyNumberFormat="1" applyFont="1" applyFill="1" applyBorder="1" applyAlignment="1">
      <alignment horizontal="right"/>
    </xf>
    <xf numFmtId="10" fontId="24" fillId="2" borderId="0" xfId="4" applyNumberFormat="1" applyFont="1" applyFill="1" applyBorder="1" applyAlignment="1">
      <alignment horizontal="right"/>
    </xf>
    <xf numFmtId="169" fontId="24" fillId="5" borderId="0" xfId="0" applyNumberFormat="1" applyFont="1" applyFill="1" applyAlignment="1">
      <alignment horizontal="right"/>
    </xf>
    <xf numFmtId="164" fontId="28" fillId="2" borderId="0" xfId="1" applyNumberFormat="1" applyFont="1" applyFill="1" applyAlignment="1">
      <alignment horizontal="left"/>
    </xf>
    <xf numFmtId="10" fontId="24" fillId="2" borderId="0" xfId="8" applyNumberFormat="1" applyFont="1" applyFill="1" applyAlignment="1">
      <alignment horizontal="center"/>
    </xf>
    <xf numFmtId="167" fontId="24" fillId="2" borderId="0" xfId="0" applyNumberFormat="1" applyFont="1" applyFill="1" applyAlignment="1">
      <alignment horizontal="right"/>
    </xf>
    <xf numFmtId="9" fontId="24" fillId="2" borderId="0" xfId="8" applyFont="1" applyFill="1" applyAlignment="1">
      <alignment horizontal="right"/>
    </xf>
    <xf numFmtId="3" fontId="24" fillId="4" borderId="0" xfId="0" applyNumberFormat="1" applyFont="1" applyFill="1"/>
    <xf numFmtId="0" fontId="40" fillId="3" borderId="0" xfId="0" applyFont="1" applyFill="1" applyAlignment="1">
      <alignment vertical="center"/>
    </xf>
    <xf numFmtId="0" fontId="25" fillId="4" borderId="0" xfId="0" applyFont="1" applyFill="1" applyAlignment="1">
      <alignment horizontal="center"/>
    </xf>
    <xf numFmtId="3" fontId="24" fillId="2" borderId="0" xfId="0" applyNumberFormat="1" applyFont="1" applyFill="1"/>
    <xf numFmtId="3" fontId="27" fillId="5" borderId="0" xfId="1" applyNumberFormat="1" applyFont="1" applyFill="1" applyAlignment="1">
      <alignment horizontal="center" vertical="center" wrapText="1"/>
    </xf>
    <xf numFmtId="3" fontId="35" fillId="5" borderId="0" xfId="0" applyNumberFormat="1" applyFont="1" applyFill="1" applyAlignment="1">
      <alignment horizontal="center" vertical="center"/>
    </xf>
    <xf numFmtId="164" fontId="28" fillId="2" borderId="0" xfId="1" applyNumberFormat="1" applyFont="1" applyFill="1" applyAlignment="1">
      <alignment horizontal="left" vertical="center" wrapText="1" indent="1"/>
    </xf>
    <xf numFmtId="3" fontId="28" fillId="2" borderId="0" xfId="1" applyNumberFormat="1" applyFont="1" applyFill="1" applyAlignment="1">
      <alignment horizontal="center" vertical="center" wrapText="1"/>
    </xf>
    <xf numFmtId="3" fontId="24" fillId="2" borderId="0" xfId="0" applyNumberFormat="1" applyFont="1" applyFill="1" applyAlignment="1">
      <alignment horizontal="center"/>
    </xf>
    <xf numFmtId="9" fontId="24" fillId="2" borderId="0" xfId="8" applyFont="1" applyFill="1" applyBorder="1" applyAlignment="1">
      <alignment horizontal="center"/>
    </xf>
    <xf numFmtId="3" fontId="28" fillId="2" borderId="0" xfId="1" applyNumberFormat="1" applyFont="1" applyFill="1" applyAlignment="1">
      <alignment horizontal="left" vertical="center" wrapText="1" indent="1"/>
    </xf>
    <xf numFmtId="3" fontId="24" fillId="2" borderId="0" xfId="0" applyNumberFormat="1" applyFont="1" applyFill="1" applyAlignment="1">
      <alignment horizontal="center" vertical="center"/>
    </xf>
    <xf numFmtId="3" fontId="28" fillId="2" borderId="0" xfId="1" applyNumberFormat="1" applyFont="1" applyFill="1" applyAlignment="1">
      <alignment horizontal="left" vertical="center" wrapText="1"/>
    </xf>
    <xf numFmtId="165" fontId="24" fillId="2" borderId="0" xfId="8" applyNumberFormat="1" applyFont="1" applyFill="1" applyBorder="1"/>
    <xf numFmtId="3" fontId="28" fillId="2" borderId="0" xfId="1" applyNumberFormat="1" applyFont="1" applyFill="1" applyAlignment="1">
      <alignment horizontal="right" vertical="center" wrapText="1"/>
    </xf>
    <xf numFmtId="3" fontId="24" fillId="2" borderId="0" xfId="0" applyNumberFormat="1" applyFont="1" applyFill="1" applyAlignment="1">
      <alignment horizontal="right"/>
    </xf>
    <xf numFmtId="3" fontId="33" fillId="2" borderId="0" xfId="1" applyNumberFormat="1" applyFont="1" applyFill="1" applyAlignment="1">
      <alignment horizontal="left" vertical="center" wrapText="1" indent="1"/>
    </xf>
    <xf numFmtId="10" fontId="24" fillId="2" borderId="0" xfId="0" applyNumberFormat="1" applyFont="1" applyFill="1" applyAlignment="1">
      <alignment horizontal="center"/>
    </xf>
    <xf numFmtId="0" fontId="24" fillId="2" borderId="0" xfId="0" applyFont="1" applyFill="1" applyAlignment="1">
      <alignment vertical="center" wrapText="1"/>
    </xf>
    <xf numFmtId="0" fontId="35" fillId="2" borderId="0" xfId="0" applyFont="1" applyFill="1" applyAlignment="1">
      <alignment vertical="center" wrapText="1"/>
    </xf>
    <xf numFmtId="0" fontId="41" fillId="2" borderId="0" xfId="0" applyFont="1" applyFill="1"/>
    <xf numFmtId="0" fontId="40" fillId="3" borderId="0" xfId="0" applyFont="1" applyFill="1"/>
    <xf numFmtId="169" fontId="25" fillId="3" borderId="0" xfId="0" applyNumberFormat="1" applyFont="1" applyFill="1" applyAlignment="1">
      <alignment horizontal="right"/>
    </xf>
    <xf numFmtId="169" fontId="25" fillId="4" borderId="0" xfId="0" applyNumberFormat="1" applyFont="1" applyFill="1" applyAlignment="1">
      <alignment horizontal="right"/>
    </xf>
    <xf numFmtId="0" fontId="42" fillId="2" borderId="0" xfId="0" applyFont="1" applyFill="1"/>
    <xf numFmtId="10" fontId="27" fillId="2" borderId="0" xfId="4" applyNumberFormat="1" applyFont="1" applyFill="1" applyBorder="1" applyAlignment="1">
      <alignment horizontal="right" wrapText="1"/>
    </xf>
    <xf numFmtId="164" fontId="33" fillId="2" borderId="0" xfId="1" applyNumberFormat="1" applyFont="1" applyFill="1" applyAlignment="1">
      <alignment horizontal="left" wrapText="1"/>
    </xf>
    <xf numFmtId="10" fontId="35" fillId="2" borderId="0" xfId="4" applyNumberFormat="1" applyFont="1" applyFill="1" applyBorder="1"/>
    <xf numFmtId="0" fontId="24" fillId="5" borderId="0" xfId="0" applyFont="1" applyFill="1" applyAlignment="1">
      <alignment horizontal="right" vertical="center"/>
    </xf>
    <xf numFmtId="4" fontId="24" fillId="2" borderId="0" xfId="0" applyNumberFormat="1" applyFont="1" applyFill="1"/>
    <xf numFmtId="4" fontId="28" fillId="2" borderId="0" xfId="1" applyNumberFormat="1" applyFont="1" applyFill="1" applyAlignment="1">
      <alignment horizontal="right" vertical="center" wrapText="1"/>
    </xf>
    <xf numFmtId="173" fontId="24" fillId="2" borderId="0" xfId="7" applyNumberFormat="1" applyFont="1" applyFill="1" applyAlignment="1">
      <alignment horizontal="right"/>
    </xf>
    <xf numFmtId="43" fontId="24" fillId="2" borderId="0" xfId="7" applyFont="1" applyFill="1" applyAlignment="1">
      <alignment horizontal="right"/>
    </xf>
    <xf numFmtId="165" fontId="24" fillId="2" borderId="0" xfId="8" applyNumberFormat="1" applyFont="1" applyFill="1" applyAlignment="1">
      <alignment horizontal="right"/>
    </xf>
    <xf numFmtId="0" fontId="43" fillId="4" borderId="0" xfId="0" applyFont="1" applyFill="1"/>
    <xf numFmtId="0" fontId="43" fillId="2" borderId="0" xfId="0" applyFont="1" applyFill="1"/>
    <xf numFmtId="0" fontId="44" fillId="3" borderId="0" xfId="0" applyFont="1" applyFill="1" applyAlignment="1">
      <alignment vertical="center"/>
    </xf>
    <xf numFmtId="0" fontId="46" fillId="2" borderId="0" xfId="6" applyFont="1" applyFill="1"/>
    <xf numFmtId="168" fontId="26" fillId="2" borderId="0" xfId="6" applyNumberFormat="1" applyFont="1" applyFill="1"/>
    <xf numFmtId="0" fontId="47" fillId="4" borderId="0" xfId="0" applyFont="1" applyFill="1"/>
    <xf numFmtId="0" fontId="45" fillId="4" borderId="0" xfId="0" applyFont="1" applyFill="1" applyAlignment="1">
      <alignment horizontal="right"/>
    </xf>
    <xf numFmtId="164" fontId="48" fillId="5" borderId="0" xfId="1" applyNumberFormat="1" applyFont="1" applyFill="1" applyAlignment="1">
      <alignment horizontal="left" vertical="center" wrapText="1"/>
    </xf>
    <xf numFmtId="3" fontId="49" fillId="5" borderId="0" xfId="0" applyNumberFormat="1" applyFont="1" applyFill="1" applyAlignment="1">
      <alignment horizontal="right" vertical="center"/>
    </xf>
    <xf numFmtId="178" fontId="43" fillId="2" borderId="0" xfId="0" applyNumberFormat="1" applyFont="1" applyFill="1"/>
    <xf numFmtId="164" fontId="50" fillId="2" borderId="0" xfId="1" applyNumberFormat="1" applyFont="1" applyFill="1" applyAlignment="1">
      <alignment horizontal="left" vertical="center" wrapText="1" indent="1"/>
    </xf>
    <xf numFmtId="167" fontId="50" fillId="2" borderId="0" xfId="7" applyNumberFormat="1" applyFont="1" applyFill="1" applyBorder="1" applyAlignment="1">
      <alignment horizontal="center" vertical="center" wrapText="1"/>
    </xf>
    <xf numFmtId="167" fontId="50" fillId="2" borderId="0" xfId="7" applyNumberFormat="1" applyFont="1" applyFill="1" applyBorder="1" applyAlignment="1">
      <alignment horizontal="right" vertical="center" wrapText="1"/>
    </xf>
    <xf numFmtId="43" fontId="50" fillId="2" borderId="0" xfId="7" applyFont="1" applyFill="1" applyBorder="1" applyAlignment="1">
      <alignment horizontal="right" vertical="center" wrapText="1"/>
    </xf>
    <xf numFmtId="166" fontId="43" fillId="2" borderId="0" xfId="0" applyNumberFormat="1" applyFont="1" applyFill="1"/>
    <xf numFmtId="167" fontId="43" fillId="2" borderId="0" xfId="0" applyNumberFormat="1" applyFont="1" applyFill="1"/>
    <xf numFmtId="171" fontId="50" fillId="2" borderId="0" xfId="7" applyNumberFormat="1" applyFont="1" applyFill="1" applyBorder="1" applyAlignment="1">
      <alignment horizontal="right" vertical="center" wrapText="1"/>
    </xf>
    <xf numFmtId="43" fontId="43" fillId="2" borderId="0" xfId="7" applyFont="1" applyFill="1"/>
    <xf numFmtId="164" fontId="50" fillId="2" borderId="0" xfId="1" applyNumberFormat="1" applyFont="1" applyFill="1" applyAlignment="1">
      <alignment horizontal="right" vertical="center" wrapText="1"/>
    </xf>
    <xf numFmtId="167" fontId="43" fillId="2" borderId="0" xfId="0" applyNumberFormat="1" applyFont="1" applyFill="1" applyAlignment="1">
      <alignment horizontal="right"/>
    </xf>
    <xf numFmtId="0" fontId="43" fillId="2" borderId="0" xfId="0" applyFont="1" applyFill="1" applyAlignment="1">
      <alignment horizontal="right"/>
    </xf>
    <xf numFmtId="167" fontId="48" fillId="5" borderId="0" xfId="1" applyNumberFormat="1" applyFont="1" applyFill="1" applyAlignment="1">
      <alignment horizontal="right" vertical="center" wrapText="1"/>
    </xf>
    <xf numFmtId="168" fontId="43" fillId="2" borderId="0" xfId="0" applyNumberFormat="1" applyFont="1" applyFill="1"/>
    <xf numFmtId="9" fontId="43" fillId="2" borderId="0" xfId="8" applyFont="1" applyFill="1"/>
    <xf numFmtId="10" fontId="43" fillId="2" borderId="0" xfId="8" applyNumberFormat="1" applyFont="1" applyFill="1"/>
    <xf numFmtId="165" fontId="48" fillId="5" borderId="0" xfId="8" applyNumberFormat="1" applyFont="1" applyFill="1" applyBorder="1" applyAlignment="1">
      <alignment horizontal="right" vertical="center" wrapText="1"/>
    </xf>
    <xf numFmtId="10" fontId="48" fillId="5" borderId="0" xfId="8" applyNumberFormat="1" applyFont="1" applyFill="1" applyBorder="1" applyAlignment="1">
      <alignment horizontal="right" vertical="center" wrapText="1"/>
    </xf>
    <xf numFmtId="165" fontId="50" fillId="2" borderId="0" xfId="8" applyNumberFormat="1" applyFont="1" applyFill="1" applyBorder="1" applyAlignment="1">
      <alignment horizontal="right" vertical="center" wrapText="1"/>
    </xf>
    <xf numFmtId="10" fontId="50" fillId="2" borderId="0" xfId="8" applyNumberFormat="1" applyFont="1" applyFill="1" applyBorder="1" applyAlignment="1">
      <alignment horizontal="right" vertical="center" wrapText="1"/>
    </xf>
    <xf numFmtId="164" fontId="50" fillId="2" borderId="0" xfId="1" applyNumberFormat="1" applyFont="1" applyFill="1" applyAlignment="1">
      <alignment horizontal="left" vertical="center" wrapText="1"/>
    </xf>
    <xf numFmtId="10" fontId="50" fillId="2" borderId="0" xfId="8" applyNumberFormat="1" applyFont="1" applyFill="1" applyBorder="1" applyAlignment="1">
      <alignment horizontal="left" vertical="center" wrapText="1"/>
    </xf>
    <xf numFmtId="43" fontId="43" fillId="2" borderId="0" xfId="7" applyFont="1" applyFill="1" applyBorder="1"/>
    <xf numFmtId="167" fontId="50" fillId="2" borderId="0" xfId="1" applyNumberFormat="1" applyFont="1" applyFill="1" applyAlignment="1">
      <alignment horizontal="right" vertical="center" wrapText="1"/>
    </xf>
    <xf numFmtId="166" fontId="48" fillId="5" borderId="0" xfId="1" applyNumberFormat="1" applyFont="1" applyFill="1" applyAlignment="1">
      <alignment horizontal="right" vertical="center" wrapText="1"/>
    </xf>
    <xf numFmtId="171" fontId="48" fillId="5" borderId="0" xfId="1" applyNumberFormat="1" applyFont="1" applyFill="1" applyAlignment="1">
      <alignment horizontal="right" vertical="center" wrapText="1"/>
    </xf>
    <xf numFmtId="165" fontId="43" fillId="2" borderId="0" xfId="8" applyNumberFormat="1" applyFont="1" applyFill="1" applyBorder="1" applyAlignment="1">
      <alignment horizontal="right"/>
    </xf>
    <xf numFmtId="10" fontId="43" fillId="2" borderId="0" xfId="8" applyNumberFormat="1" applyFont="1" applyFill="1" applyBorder="1"/>
    <xf numFmtId="166" fontId="43" fillId="2" borderId="0" xfId="0" applyNumberFormat="1" applyFont="1" applyFill="1" applyAlignment="1">
      <alignment horizontal="right"/>
    </xf>
    <xf numFmtId="165" fontId="43" fillId="2" borderId="0" xfId="0" applyNumberFormat="1" applyFont="1" applyFill="1"/>
    <xf numFmtId="165" fontId="43" fillId="2" borderId="0" xfId="0" applyNumberFormat="1" applyFont="1" applyFill="1" applyAlignment="1">
      <alignment horizontal="right"/>
    </xf>
    <xf numFmtId="165" fontId="48" fillId="5" borderId="0" xfId="1" applyNumberFormat="1" applyFont="1" applyFill="1" applyAlignment="1">
      <alignment horizontal="right" vertical="center" wrapText="1"/>
    </xf>
    <xf numFmtId="165" fontId="43" fillId="2" borderId="0" xfId="8" applyNumberFormat="1" applyFont="1" applyFill="1" applyBorder="1"/>
    <xf numFmtId="3" fontId="43" fillId="2" borderId="0" xfId="0" applyNumberFormat="1" applyFont="1" applyFill="1"/>
    <xf numFmtId="9" fontId="43" fillId="2" borderId="0" xfId="0" applyNumberFormat="1" applyFont="1" applyFill="1"/>
    <xf numFmtId="10" fontId="43" fillId="2" borderId="0" xfId="0" applyNumberFormat="1" applyFont="1" applyFill="1"/>
    <xf numFmtId="10" fontId="43" fillId="2" borderId="0" xfId="8" applyNumberFormat="1" applyFont="1" applyFill="1" applyBorder="1" applyAlignment="1">
      <alignment horizontal="right"/>
    </xf>
    <xf numFmtId="0" fontId="51" fillId="3" borderId="0" xfId="0" applyFont="1" applyFill="1" applyAlignment="1">
      <alignment vertical="center"/>
    </xf>
    <xf numFmtId="43" fontId="43" fillId="4" borderId="0" xfId="7" applyFont="1" applyFill="1"/>
    <xf numFmtId="43" fontId="44" fillId="3" borderId="0" xfId="7" applyFont="1" applyFill="1" applyAlignment="1">
      <alignment vertical="center"/>
    </xf>
    <xf numFmtId="168" fontId="46" fillId="2" borderId="0" xfId="6" applyNumberFormat="1" applyFont="1" applyFill="1"/>
    <xf numFmtId="43" fontId="47" fillId="4" borderId="0" xfId="7" applyFont="1" applyFill="1"/>
    <xf numFmtId="43" fontId="45" fillId="4" borderId="0" xfId="7" applyFont="1" applyFill="1" applyBorder="1" applyAlignment="1">
      <alignment horizontal="right"/>
    </xf>
    <xf numFmtId="43" fontId="48" fillId="5" borderId="0" xfId="7" applyFont="1" applyFill="1" applyAlignment="1">
      <alignment horizontal="left" vertical="center" wrapText="1"/>
    </xf>
    <xf numFmtId="43" fontId="43" fillId="5" borderId="0" xfId="7" applyFont="1" applyFill="1" applyBorder="1"/>
    <xf numFmtId="43" fontId="50" fillId="2" borderId="0" xfId="7" applyFont="1" applyFill="1" applyAlignment="1">
      <alignment horizontal="left" vertical="center" wrapText="1" indent="1"/>
    </xf>
    <xf numFmtId="171" fontId="43" fillId="2" borderId="0" xfId="7" applyNumberFormat="1" applyFont="1" applyFill="1" applyBorder="1"/>
    <xf numFmtId="171" fontId="43" fillId="5" borderId="0" xfId="7" applyNumberFormat="1" applyFont="1" applyFill="1" applyBorder="1"/>
    <xf numFmtId="184" fontId="43" fillId="2" borderId="0" xfId="7" applyNumberFormat="1" applyFont="1" applyFill="1"/>
    <xf numFmtId="165" fontId="43" fillId="2" borderId="0" xfId="8" applyNumberFormat="1" applyFont="1" applyFill="1"/>
    <xf numFmtId="9" fontId="43" fillId="2" borderId="0" xfId="7" applyNumberFormat="1" applyFont="1" applyFill="1"/>
    <xf numFmtId="43" fontId="48" fillId="2" borderId="0" xfId="7" applyFont="1" applyFill="1" applyAlignment="1">
      <alignment horizontal="left" vertical="center" wrapText="1"/>
    </xf>
    <xf numFmtId="43" fontId="51" fillId="3" borderId="0" xfId="7" applyFont="1" applyFill="1" applyAlignment="1">
      <alignment vertical="center"/>
    </xf>
    <xf numFmtId="43" fontId="28" fillId="2" borderId="0" xfId="7" applyFont="1" applyFill="1" applyBorder="1" applyAlignment="1">
      <alignment horizontal="left" vertical="center" wrapText="1"/>
    </xf>
    <xf numFmtId="9" fontId="35" fillId="5" borderId="0" xfId="8" applyFont="1" applyFill="1" applyAlignment="1">
      <alignment horizontal="center" vertical="center"/>
    </xf>
    <xf numFmtId="170" fontId="24" fillId="2" borderId="0" xfId="0" applyNumberFormat="1" applyFont="1" applyFill="1" applyAlignment="1">
      <alignment horizontal="right"/>
    </xf>
    <xf numFmtId="185" fontId="24" fillId="2" borderId="0" xfId="8" applyNumberFormat="1" applyFont="1" applyFill="1"/>
    <xf numFmtId="0" fontId="0" fillId="0" borderId="0" xfId="0" applyAlignment="1">
      <alignment vertical="center" wrapText="1"/>
    </xf>
    <xf numFmtId="0" fontId="2" fillId="0" borderId="0" xfId="0" applyFont="1" applyAlignment="1">
      <alignment vertical="center" wrapText="1"/>
    </xf>
    <xf numFmtId="0" fontId="52" fillId="0" borderId="0" xfId="0" applyFont="1" applyAlignment="1">
      <alignment vertical="center" wrapText="1"/>
    </xf>
    <xf numFmtId="9" fontId="52" fillId="0" borderId="0" xfId="0" applyNumberFormat="1" applyFont="1" applyAlignment="1">
      <alignment vertical="center" wrapText="1"/>
    </xf>
    <xf numFmtId="164" fontId="24" fillId="2" borderId="0" xfId="0" applyNumberFormat="1" applyFont="1" applyFill="1"/>
    <xf numFmtId="3" fontId="24" fillId="2" borderId="0" xfId="7" applyNumberFormat="1" applyFont="1" applyFill="1" applyAlignment="1">
      <alignment horizontal="right"/>
    </xf>
    <xf numFmtId="3" fontId="24" fillId="2" borderId="0" xfId="8" applyNumberFormat="1" applyFont="1" applyFill="1" applyAlignment="1">
      <alignment horizontal="right"/>
    </xf>
    <xf numFmtId="0" fontId="43" fillId="4" borderId="0" xfId="0" applyFont="1" applyFill="1" applyAlignment="1">
      <alignment horizontal="right"/>
    </xf>
    <xf numFmtId="0" fontId="44" fillId="3" borderId="0" xfId="0" applyFont="1" applyFill="1" applyAlignment="1">
      <alignment horizontal="right" vertical="center"/>
    </xf>
    <xf numFmtId="167" fontId="48" fillId="5" borderId="0" xfId="7" applyNumberFormat="1" applyFont="1" applyFill="1" applyBorder="1" applyAlignment="1">
      <alignment horizontal="right" vertical="center" wrapText="1"/>
    </xf>
    <xf numFmtId="167" fontId="50" fillId="2" borderId="0" xfId="7" applyNumberFormat="1" applyFont="1" applyFill="1" applyAlignment="1">
      <alignment horizontal="right" vertical="center" wrapText="1"/>
    </xf>
    <xf numFmtId="166" fontId="50" fillId="2" borderId="0" xfId="7" applyNumberFormat="1" applyFont="1" applyFill="1" applyAlignment="1">
      <alignment horizontal="right" vertical="center" wrapText="1"/>
    </xf>
    <xf numFmtId="2" fontId="43" fillId="2" borderId="0" xfId="0" applyNumberFormat="1" applyFont="1" applyFill="1"/>
    <xf numFmtId="3" fontId="43" fillId="2" borderId="0" xfId="0" applyNumberFormat="1" applyFont="1" applyFill="1" applyAlignment="1">
      <alignment horizontal="right"/>
    </xf>
    <xf numFmtId="187" fontId="48" fillId="5" borderId="0" xfId="1" applyNumberFormat="1" applyFont="1" applyFill="1" applyAlignment="1">
      <alignment horizontal="right" vertical="center" wrapText="1"/>
    </xf>
    <xf numFmtId="165" fontId="50" fillId="2" borderId="0" xfId="8" applyNumberFormat="1" applyFont="1" applyFill="1" applyAlignment="1">
      <alignment horizontal="right" vertical="center" wrapText="1"/>
    </xf>
    <xf numFmtId="3" fontId="50" fillId="2" borderId="0" xfId="1" applyNumberFormat="1" applyFont="1" applyFill="1" applyAlignment="1">
      <alignment horizontal="right" vertical="center" wrapText="1"/>
    </xf>
    <xf numFmtId="165" fontId="43" fillId="2" borderId="0" xfId="8" applyNumberFormat="1" applyFont="1" applyFill="1" applyAlignment="1">
      <alignment horizontal="right"/>
    </xf>
    <xf numFmtId="2" fontId="48" fillId="5" borderId="0" xfId="1" applyNumberFormat="1" applyFont="1" applyFill="1" applyAlignment="1">
      <alignment horizontal="right" vertical="center" wrapText="1"/>
    </xf>
    <xf numFmtId="4" fontId="48" fillId="5" borderId="0" xfId="1" applyNumberFormat="1" applyFont="1" applyFill="1" applyAlignment="1">
      <alignment horizontal="right" vertical="center" wrapText="1"/>
    </xf>
    <xf numFmtId="165" fontId="43" fillId="2" borderId="0" xfId="7" applyNumberFormat="1" applyFont="1" applyFill="1"/>
    <xf numFmtId="165" fontId="43" fillId="5" borderId="0" xfId="0" applyNumberFormat="1" applyFont="1" applyFill="1"/>
    <xf numFmtId="165" fontId="43" fillId="5" borderId="0" xfId="7" applyNumberFormat="1" applyFont="1" applyFill="1"/>
    <xf numFmtId="165" fontId="48" fillId="5" borderId="0" xfId="8" applyNumberFormat="1" applyFont="1" applyFill="1" applyAlignment="1">
      <alignment horizontal="right" vertical="center" wrapText="1"/>
    </xf>
    <xf numFmtId="0" fontId="43" fillId="5" borderId="0" xfId="0" applyFont="1" applyFill="1"/>
    <xf numFmtId="43" fontId="43" fillId="5" borderId="0" xfId="7" applyFont="1" applyFill="1"/>
    <xf numFmtId="181" fontId="43" fillId="2" borderId="0" xfId="0" applyNumberFormat="1" applyFont="1" applyFill="1"/>
    <xf numFmtId="3" fontId="48" fillId="5" borderId="0" xfId="1" applyNumberFormat="1" applyFont="1" applyFill="1" applyAlignment="1">
      <alignment horizontal="right" vertical="center" wrapText="1"/>
    </xf>
    <xf numFmtId="10" fontId="43" fillId="2" borderId="0" xfId="8" applyNumberFormat="1" applyFont="1" applyFill="1" applyAlignment="1">
      <alignment horizontal="right"/>
    </xf>
    <xf numFmtId="43" fontId="45" fillId="4" borderId="0" xfId="7" applyFont="1" applyFill="1" applyAlignment="1">
      <alignment horizontal="right"/>
    </xf>
    <xf numFmtId="171" fontId="43" fillId="2" borderId="0" xfId="7" applyNumberFormat="1" applyFont="1" applyFill="1"/>
    <xf numFmtId="171" fontId="43" fillId="5" borderId="0" xfId="7" applyNumberFormat="1" applyFont="1" applyFill="1"/>
    <xf numFmtId="43" fontId="53" fillId="2" borderId="0" xfId="7" applyFont="1" applyFill="1"/>
    <xf numFmtId="189" fontId="24" fillId="2" borderId="0" xfId="7" applyNumberFormat="1" applyFont="1" applyFill="1" applyAlignment="1">
      <alignment horizontal="right"/>
    </xf>
    <xf numFmtId="168" fontId="24" fillId="2" borderId="0" xfId="8" applyNumberFormat="1" applyFont="1" applyFill="1"/>
    <xf numFmtId="9" fontId="24" fillId="2" borderId="0" xfId="8" applyFont="1" applyFill="1" applyAlignment="1">
      <alignment horizontal="center" vertical="center"/>
    </xf>
    <xf numFmtId="187" fontId="24" fillId="2" borderId="0" xfId="0" applyNumberFormat="1" applyFont="1" applyFill="1"/>
    <xf numFmtId="168" fontId="54" fillId="2" borderId="0" xfId="0" applyNumberFormat="1" applyFont="1" applyFill="1"/>
    <xf numFmtId="9" fontId="54" fillId="2" borderId="0" xfId="8" applyFont="1" applyFill="1"/>
    <xf numFmtId="165" fontId="24" fillId="2" borderId="0" xfId="8" applyNumberFormat="1" applyFont="1" applyFill="1" applyAlignment="1">
      <alignment horizontal="center" vertical="center"/>
    </xf>
    <xf numFmtId="10" fontId="35" fillId="5" borderId="0" xfId="4" applyNumberFormat="1" applyFont="1" applyFill="1" applyBorder="1" applyAlignment="1">
      <alignment horizontal="left"/>
    </xf>
    <xf numFmtId="186" fontId="43" fillId="2" borderId="0" xfId="8" applyNumberFormat="1" applyFont="1" applyFill="1"/>
    <xf numFmtId="188" fontId="24" fillId="2" borderId="0" xfId="0" applyNumberFormat="1" applyFont="1" applyFill="1"/>
    <xf numFmtId="2" fontId="28" fillId="2" borderId="0" xfId="7" applyNumberFormat="1" applyFont="1" applyFill="1" applyAlignment="1">
      <alignment horizontal="right" vertical="center" wrapText="1"/>
    </xf>
    <xf numFmtId="9" fontId="28" fillId="2" borderId="0" xfId="8" applyFont="1" applyFill="1" applyAlignment="1">
      <alignment horizontal="center" vertical="center" wrapText="1"/>
    </xf>
    <xf numFmtId="10" fontId="26" fillId="2" borderId="0" xfId="8" applyNumberFormat="1" applyFont="1" applyFill="1"/>
    <xf numFmtId="10" fontId="24" fillId="2" borderId="0" xfId="0" applyNumberFormat="1" applyFont="1" applyFill="1" applyAlignment="1">
      <alignment horizontal="right"/>
    </xf>
    <xf numFmtId="165" fontId="24" fillId="2" borderId="0" xfId="0" applyNumberFormat="1" applyFont="1" applyFill="1" applyAlignment="1">
      <alignment horizontal="right"/>
    </xf>
    <xf numFmtId="190" fontId="24" fillId="2" borderId="0" xfId="0" applyNumberFormat="1" applyFont="1" applyFill="1"/>
    <xf numFmtId="9" fontId="28" fillId="2" borderId="0" xfId="8" applyFont="1" applyFill="1" applyAlignment="1">
      <alignment horizontal="left" vertical="center" wrapText="1" indent="1"/>
    </xf>
    <xf numFmtId="0" fontId="24" fillId="2" borderId="0" xfId="7" applyNumberFormat="1" applyFont="1" applyFill="1"/>
    <xf numFmtId="187" fontId="24" fillId="2" borderId="0" xfId="8" applyNumberFormat="1" applyFont="1" applyFill="1"/>
    <xf numFmtId="170" fontId="24" fillId="8" borderId="0" xfId="0" applyNumberFormat="1" applyFont="1" applyFill="1"/>
    <xf numFmtId="0" fontId="24" fillId="8" borderId="0" xfId="0" applyFont="1" applyFill="1"/>
    <xf numFmtId="9" fontId="2" fillId="0" borderId="0" xfId="8" applyFont="1" applyAlignment="1">
      <alignment vertical="center" wrapText="1"/>
    </xf>
    <xf numFmtId="4" fontId="24" fillId="5" borderId="0" xfId="0" applyNumberFormat="1" applyFont="1" applyFill="1" applyAlignment="1">
      <alignment horizontal="right" vertical="center"/>
    </xf>
    <xf numFmtId="3" fontId="24" fillId="2" borderId="0" xfId="8" applyNumberFormat="1" applyFont="1" applyFill="1"/>
    <xf numFmtId="170" fontId="35" fillId="2" borderId="0" xfId="0" applyNumberFormat="1" applyFont="1" applyFill="1"/>
    <xf numFmtId="167" fontId="35" fillId="5" borderId="0" xfId="7" applyNumberFormat="1" applyFont="1" applyFill="1" applyAlignment="1">
      <alignment horizontal="center" vertical="center"/>
    </xf>
    <xf numFmtId="1" fontId="50" fillId="2" borderId="0" xfId="7" applyNumberFormat="1" applyFont="1" applyFill="1" applyAlignment="1">
      <alignment horizontal="right" vertical="center" wrapText="1"/>
    </xf>
    <xf numFmtId="1" fontId="50" fillId="2" borderId="0" xfId="7" applyNumberFormat="1" applyFont="1" applyFill="1" applyBorder="1" applyAlignment="1">
      <alignment horizontal="right" vertical="center" wrapText="1"/>
    </xf>
    <xf numFmtId="1" fontId="43" fillId="2" borderId="0" xfId="0" applyNumberFormat="1" applyFont="1" applyFill="1" applyAlignment="1">
      <alignment horizontal="right"/>
    </xf>
    <xf numFmtId="168" fontId="43" fillId="2" borderId="0" xfId="8" applyNumberFormat="1" applyFont="1" applyFill="1"/>
    <xf numFmtId="170" fontId="28" fillId="2" borderId="0" xfId="7" applyNumberFormat="1" applyFont="1" applyFill="1" applyBorder="1" applyAlignment="1">
      <alignment horizontal="right" vertical="center" wrapText="1"/>
    </xf>
    <xf numFmtId="170" fontId="27" fillId="2" borderId="0" xfId="7" applyNumberFormat="1" applyFont="1" applyFill="1" applyBorder="1" applyAlignment="1">
      <alignment horizontal="right" vertical="center" wrapText="1"/>
    </xf>
    <xf numFmtId="170" fontId="35" fillId="5" borderId="0" xfId="0" applyNumberFormat="1" applyFont="1" applyFill="1" applyAlignment="1">
      <alignment horizontal="right"/>
    </xf>
    <xf numFmtId="167" fontId="28" fillId="2" borderId="0" xfId="7" applyNumberFormat="1" applyFont="1" applyFill="1" applyBorder="1" applyAlignment="1">
      <alignment horizontal="left" vertical="center" wrapText="1"/>
    </xf>
    <xf numFmtId="43" fontId="24" fillId="2" borderId="0" xfId="7" applyFont="1" applyFill="1" applyAlignment="1">
      <alignment horizontal="center" vertical="center"/>
    </xf>
    <xf numFmtId="187" fontId="43" fillId="2" borderId="0" xfId="0" applyNumberFormat="1" applyFont="1" applyFill="1"/>
    <xf numFmtId="171" fontId="28" fillId="2" borderId="0" xfId="7" applyNumberFormat="1" applyFont="1" applyFill="1" applyBorder="1" applyAlignment="1">
      <alignment horizontal="center" vertical="center"/>
    </xf>
    <xf numFmtId="182" fontId="28" fillId="2" borderId="0" xfId="0" applyNumberFormat="1" applyFont="1" applyFill="1"/>
    <xf numFmtId="169" fontId="28" fillId="2" borderId="0" xfId="0" applyNumberFormat="1" applyFont="1" applyFill="1" applyAlignment="1">
      <alignment horizontal="right"/>
    </xf>
    <xf numFmtId="169" fontId="27" fillId="5" borderId="0" xfId="0" applyNumberFormat="1" applyFont="1" applyFill="1" applyAlignment="1">
      <alignment horizontal="right"/>
    </xf>
    <xf numFmtId="9" fontId="28" fillId="2" borderId="0" xfId="8" applyFont="1" applyFill="1" applyAlignment="1">
      <alignment horizontal="right"/>
    </xf>
    <xf numFmtId="9" fontId="28" fillId="2" borderId="0" xfId="8" applyFont="1" applyFill="1" applyBorder="1" applyAlignment="1">
      <alignment horizontal="right"/>
    </xf>
    <xf numFmtId="167" fontId="27" fillId="5" borderId="0" xfId="3" applyNumberFormat="1" applyFont="1" applyFill="1" applyBorder="1" applyAlignment="1">
      <alignment horizontal="right"/>
    </xf>
    <xf numFmtId="189" fontId="28" fillId="2" borderId="0" xfId="0" applyNumberFormat="1" applyFont="1" applyFill="1" applyAlignment="1">
      <alignment horizontal="right"/>
    </xf>
    <xf numFmtId="9" fontId="24" fillId="2" borderId="0" xfId="8" applyFont="1" applyFill="1" applyAlignment="1">
      <alignment horizontal="center"/>
    </xf>
    <xf numFmtId="167" fontId="24" fillId="2" borderId="0" xfId="8" applyNumberFormat="1" applyFont="1" applyFill="1"/>
    <xf numFmtId="171" fontId="24" fillId="2" borderId="0" xfId="7" applyNumberFormat="1" applyFont="1" applyFill="1"/>
    <xf numFmtId="167" fontId="24" fillId="2" borderId="0" xfId="7" applyNumberFormat="1" applyFont="1" applyFill="1" applyAlignment="1">
      <alignment horizontal="center" vertical="center"/>
    </xf>
    <xf numFmtId="167" fontId="24" fillId="2" borderId="0" xfId="7" applyNumberFormat="1" applyFont="1" applyFill="1" applyBorder="1"/>
    <xf numFmtId="43" fontId="54" fillId="2" borderId="0" xfId="7" applyFont="1" applyFill="1"/>
    <xf numFmtId="176" fontId="43" fillId="2" borderId="0" xfId="0" applyNumberFormat="1" applyFont="1" applyFill="1"/>
    <xf numFmtId="10" fontId="24" fillId="8" borderId="0" xfId="8" applyNumberFormat="1" applyFont="1" applyFill="1"/>
    <xf numFmtId="9" fontId="30" fillId="2" borderId="0" xfId="8" applyFont="1" applyFill="1"/>
    <xf numFmtId="165" fontId="32" fillId="2" borderId="0" xfId="8" applyNumberFormat="1" applyFont="1" applyFill="1" applyBorder="1" applyAlignment="1">
      <alignment horizontal="right" vertical="center" wrapText="1"/>
    </xf>
    <xf numFmtId="0" fontId="52" fillId="0" borderId="0" xfId="0" applyFont="1" applyAlignment="1">
      <alignment vertical="center" wrapText="1"/>
    </xf>
  </cellXfs>
  <cellStyles count="18">
    <cellStyle name="Comma" xfId="7" builtinId="3"/>
    <cellStyle name="Comma 2" xfId="3" xr:uid="{00000000-0005-0000-0000-000001000000}"/>
    <cellStyle name="Hyperlink" xfId="6" builtinId="8"/>
    <cellStyle name="Hyperlink 2" xfId="2" xr:uid="{00000000-0005-0000-0000-000003000000}"/>
    <cellStyle name="Hyperlink 3" xfId="9" xr:uid="{819A8698-02D6-472B-9853-829F8D72AA48}"/>
    <cellStyle name="Hyperlink 4" xfId="17" xr:uid="{1EE2B2A2-F0D6-4C54-B3DA-B7241FBBEAC0}"/>
    <cellStyle name="Normal" xfId="0" builtinId="0"/>
    <cellStyle name="Normal 12 2" xfId="12" xr:uid="{A35D109E-1BEE-41AD-8C61-FE8223C88392}"/>
    <cellStyle name="Normal 17" xfId="1" xr:uid="{00000000-0005-0000-0000-000005000000}"/>
    <cellStyle name="Normal 2" xfId="15" xr:uid="{40807CED-CD53-4A92-BC35-7CD8D1B49983}"/>
    <cellStyle name="Normal 2 2 2 3" xfId="5" xr:uid="{00000000-0005-0000-0000-000006000000}"/>
    <cellStyle name="Normal 6" xfId="10" xr:uid="{03658016-ADB7-45E8-92AD-01759247FF40}"/>
    <cellStyle name="Normal 6 8" xfId="14" xr:uid="{6819ED94-0ADC-4232-ABBC-C777F0237FD7}"/>
    <cellStyle name="Percent" xfId="8" builtinId="5"/>
    <cellStyle name="Percent 2" xfId="4" xr:uid="{00000000-0005-0000-0000-000008000000}"/>
    <cellStyle name="Percent 3" xfId="11" xr:uid="{D9F82FBC-D385-4CD1-A553-EADE774A8AFE}"/>
    <cellStyle name="Percent 4" xfId="16" xr:uid="{3E522F02-BFD8-465B-A3BE-38975985D659}"/>
    <cellStyle name="Κανονικό 2" xfId="13" xr:uid="{E8143F78-43FA-4BA1-8CC0-E51278D0FB0C}"/>
  </cellStyles>
  <dxfs count="0"/>
  <tableStyles count="1" defaultTableStyle="TableStyleMedium2" defaultPivotStyle="PivotStyleLight16">
    <tableStyle name="Invisible" pivot="0" table="0" count="0" xr9:uid="{FA42B0EB-F04D-456F-811D-8677FA64AF17}"/>
  </tableStyles>
  <colors>
    <mruColors>
      <color rgb="FFFF7D00"/>
      <color rgb="FF2F0037"/>
      <color rgb="FF3B2E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dLbls>
          <c:showLegendKey val="0"/>
          <c:showVal val="0"/>
          <c:showCatName val="0"/>
          <c:showSerName val="0"/>
          <c:showPercent val="0"/>
          <c:showBubbleSize val="0"/>
        </c:dLbls>
        <c:gapWidth val="70"/>
        <c:overlap val="-27"/>
        <c:axId val="1513950831"/>
        <c:axId val="980729295"/>
      </c:barChart>
      <c:catAx>
        <c:axId val="1513950831"/>
        <c:scaling>
          <c:orientation val="minMax"/>
        </c:scaling>
        <c:delete val="1"/>
        <c:axPos val="b"/>
        <c:numFmt formatCode="General" sourceLinked="1"/>
        <c:majorTickMark val="none"/>
        <c:minorTickMark val="none"/>
        <c:tickLblPos val="nextTo"/>
        <c:crossAx val="980729295"/>
        <c:crosses val="autoZero"/>
        <c:auto val="1"/>
        <c:lblAlgn val="ctr"/>
        <c:lblOffset val="100"/>
        <c:noMultiLvlLbl val="0"/>
      </c:catAx>
      <c:valAx>
        <c:axId val="980729295"/>
        <c:scaling>
          <c:orientation val="minMax"/>
        </c:scaling>
        <c:delete val="1"/>
        <c:axPos val="l"/>
        <c:numFmt formatCode="General" sourceLinked="1"/>
        <c:majorTickMark val="none"/>
        <c:minorTickMark val="none"/>
        <c:tickLblPos val="nextTo"/>
        <c:crossAx val="151395083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l-G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38100</xdr:colOff>
      <xdr:row>3</xdr:row>
      <xdr:rowOff>152400</xdr:rowOff>
    </xdr:from>
    <xdr:to>
      <xdr:col>4</xdr:col>
      <xdr:colOff>504825</xdr:colOff>
      <xdr:row>6</xdr:row>
      <xdr:rowOff>10668</xdr:rowOff>
    </xdr:to>
    <xdr:pic>
      <xdr:nvPicPr>
        <xdr:cNvPr id="2" name="Graphic 1">
          <a:extLst>
            <a:ext uri="{FF2B5EF4-FFF2-40B4-BE49-F238E27FC236}">
              <a16:creationId xmlns:a16="http://schemas.microsoft.com/office/drawing/2014/main" id="{BBCDFFE7-A360-43FC-9ECF-7B1275DD46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190625" y="723900"/>
          <a:ext cx="1581150" cy="505968"/>
        </a:xfrm>
        <a:prstGeom prst="rect">
          <a:avLst/>
        </a:prstGeom>
      </xdr:spPr>
    </xdr:pic>
    <xdr:clientData/>
  </xdr:twoCellAnchor>
  <xdr:twoCellAnchor>
    <xdr:from>
      <xdr:col>2</xdr:col>
      <xdr:colOff>0</xdr:colOff>
      <xdr:row>26</xdr:row>
      <xdr:rowOff>9525</xdr:rowOff>
    </xdr:from>
    <xdr:to>
      <xdr:col>19</xdr:col>
      <xdr:colOff>885825</xdr:colOff>
      <xdr:row>48</xdr:row>
      <xdr:rowOff>0</xdr:rowOff>
    </xdr:to>
    <xdr:sp macro="" textlink="">
      <xdr:nvSpPr>
        <xdr:cNvPr id="3" name="Rectangle 2">
          <a:extLst>
            <a:ext uri="{FF2B5EF4-FFF2-40B4-BE49-F238E27FC236}">
              <a16:creationId xmlns:a16="http://schemas.microsoft.com/office/drawing/2014/main" id="{82A76305-2587-4975-894B-2791ECBA53BA}"/>
            </a:ext>
          </a:extLst>
        </xdr:cNvPr>
        <xdr:cNvSpPr/>
      </xdr:nvSpPr>
      <xdr:spPr>
        <a:xfrm>
          <a:off x="533400" y="6296025"/>
          <a:ext cx="11906250" cy="4181475"/>
        </a:xfrm>
        <a:prstGeom prst="rect">
          <a:avLst/>
        </a:prstGeom>
        <a:solidFill>
          <a:srgbClr val="2F0037"/>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l-GR" sz="1100"/>
        </a:p>
      </xdr:txBody>
    </xdr:sp>
    <xdr:clientData/>
  </xdr:twoCellAnchor>
  <xdr:twoCellAnchor>
    <xdr:from>
      <xdr:col>2</xdr:col>
      <xdr:colOff>114300</xdr:colOff>
      <xdr:row>26</xdr:row>
      <xdr:rowOff>114300</xdr:rowOff>
    </xdr:from>
    <xdr:to>
      <xdr:col>19</xdr:col>
      <xdr:colOff>685800</xdr:colOff>
      <xdr:row>47</xdr:row>
      <xdr:rowOff>85725</xdr:rowOff>
    </xdr:to>
    <xdr:sp macro="" textlink="">
      <xdr:nvSpPr>
        <xdr:cNvPr id="4" name="TextBox 3">
          <a:extLst>
            <a:ext uri="{FF2B5EF4-FFF2-40B4-BE49-F238E27FC236}">
              <a16:creationId xmlns:a16="http://schemas.microsoft.com/office/drawing/2014/main" id="{FF597C3A-BE5F-4119-895E-CC9FD00F993B}"/>
            </a:ext>
          </a:extLst>
        </xdr:cNvPr>
        <xdr:cNvSpPr txBox="1"/>
      </xdr:nvSpPr>
      <xdr:spPr>
        <a:xfrm>
          <a:off x="647700" y="6400800"/>
          <a:ext cx="11591925" cy="397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ln>
                <a:noFill/>
              </a:ln>
              <a:solidFill>
                <a:schemeClr val="accent2"/>
              </a:solidFill>
              <a:latin typeface="Helvetica neue"/>
            </a:rPr>
            <a:t>Disclaimer</a:t>
          </a:r>
        </a:p>
        <a:p>
          <a:pPr rtl="0" eaLnBrk="1" latinLnBrk="0" hangingPunct="1"/>
          <a:r>
            <a:rPr lang="en-US" sz="1100">
              <a:solidFill>
                <a:schemeClr val="accent2"/>
              </a:solidFill>
              <a:effectLst/>
              <a:latin typeface="Helvetica neue"/>
              <a:ea typeface="+mn-ea"/>
              <a:cs typeface="+mn-cs"/>
            </a:rPr>
            <a:t>This is a spreadsheet of an exclusively informative nature, intended to provide general information about the Bank. Your participation in any way in an event at which the spreadsheet is shown or your access to it in any other way constitutes an acknowledgment that you have read the terms hereof, which you understand and accept. This statement covers the spreadsheet, as well as any related material, oral or written information, comments, analyses, questions and answers related to it and the information contained therein.</a:t>
          </a:r>
        </a:p>
        <a:p>
          <a:pPr rtl="0" eaLnBrk="1" latinLnBrk="0" hangingPunct="1"/>
          <a:endParaRPr lang="el-GR">
            <a:solidFill>
              <a:schemeClr val="accent2"/>
            </a:solidFill>
            <a:effectLst/>
            <a:latin typeface="Helvetica neue"/>
          </a:endParaRPr>
        </a:p>
        <a:p>
          <a:pPr rtl="0" eaLnBrk="1" latinLnBrk="0" hangingPunct="1"/>
          <a:r>
            <a:rPr lang="en-US" sz="1100">
              <a:solidFill>
                <a:schemeClr val="accent2"/>
              </a:solidFill>
              <a:effectLst/>
              <a:latin typeface="Helvetica neue"/>
              <a:ea typeface="+mn-ea"/>
              <a:cs typeface="+mn-cs"/>
            </a:rPr>
            <a:t>The Bank takes appropriate measures in order to ensure that the content herein is true and accurate, however it does not make any warranty statement, does not provide a guarantee and does not undertake any commitment as to the completeness, accuracy, adequacy and impartiality of the information included in this information. No item or information listed herein is and cannot be taken, directly or indirectly, as such a statement or guarantee by the Bank. Information herein (including market data and statistics) may be derived from publicly available sources that have not been independently verified, and forecasts, valuations and statistical analyzes are based on subjective estimates and assumptions and may use alternative methodologies that produce different results.</a:t>
          </a:r>
          <a:r>
            <a:rPr lang="el-GR" sz="1100">
              <a:solidFill>
                <a:schemeClr val="accent2"/>
              </a:solidFill>
              <a:effectLst/>
              <a:latin typeface="Helvetica neue"/>
              <a:ea typeface="+mn-ea"/>
              <a:cs typeface="+mn-cs"/>
            </a:rPr>
            <a:t> </a:t>
          </a:r>
          <a:endParaRPr lang="en-US" sz="1100">
            <a:solidFill>
              <a:schemeClr val="accent2"/>
            </a:solidFill>
            <a:effectLst/>
            <a:latin typeface="Helvetica neue"/>
            <a:ea typeface="+mn-ea"/>
            <a:cs typeface="+mn-cs"/>
          </a:endParaRPr>
        </a:p>
        <a:p>
          <a:pPr rtl="0" eaLnBrk="1" latinLnBrk="0" hangingPunct="1"/>
          <a:endParaRPr lang="el-GR">
            <a:solidFill>
              <a:schemeClr val="accent2"/>
            </a:solidFill>
            <a:effectLst/>
            <a:latin typeface="Helvetica neue"/>
          </a:endParaRPr>
        </a:p>
        <a:p>
          <a:pPr rtl="0" eaLnBrk="1" latinLnBrk="0" hangingPunct="1"/>
          <a:r>
            <a:rPr lang="en-US" sz="1100">
              <a:solidFill>
                <a:schemeClr val="accent2"/>
              </a:solidFill>
              <a:effectLst/>
              <a:latin typeface="Helvetica neue"/>
              <a:ea typeface="+mn-ea"/>
              <a:cs typeface="+mn-cs"/>
            </a:rPr>
            <a:t>The information contained herein does not take into account individual circumstances, investment objectives, financial ability, experience and knowledge and, therefore, in no way constitutes or may be construed, directly or indirectly, as a proposal or solicitation for carrying out transactions on the Bank's shares, nor as a recommendation or advice for making relevant investment decisions. Before making any investment decision, please do your own research, analysis and confirmation of the information herein and seek independent legal, tax and financial advice from professionals.</a:t>
          </a:r>
        </a:p>
        <a:p>
          <a:pPr rtl="0" eaLnBrk="1" latinLnBrk="0" hangingPunct="1"/>
          <a:endParaRPr lang="el-GR">
            <a:solidFill>
              <a:schemeClr val="accent2"/>
            </a:solidFill>
            <a:effectLst/>
            <a:latin typeface="Helvetica neue"/>
          </a:endParaRPr>
        </a:p>
        <a:p>
          <a:pPr rtl="0" eaLnBrk="1" latinLnBrk="0" hangingPunct="1"/>
          <a:r>
            <a:rPr lang="en-US" sz="1100">
              <a:solidFill>
                <a:schemeClr val="accent2"/>
              </a:solidFill>
              <a:effectLst/>
              <a:latin typeface="Helvetica neue"/>
              <a:ea typeface="+mn-ea"/>
              <a:cs typeface="+mn-cs"/>
            </a:rPr>
            <a:t>Statements, estimates and forecasts concerning mainly the Bank's strategy, business objectives and development, the results of operations and its financial position, the evolution of the Bank's branches of activity, as well as in general the economic and other conditions in Greece and abroad, are based on the Bank's current view, based on information available to it at the time of writing and reflect current expectations and assumptions regarding future events and circumstances which, however, may not be verified. These statements are not guarantees of future performance and contain many risks, uncertainties, general and specific and assumptions that are difficult to predict by the Bank and are beyond its control. You should not, therefore, rely on these statements, estimates and forecasts. The Bank does not undertake any responsibility to update or revise the statements herein, unless otherwise required by applicable law.</a:t>
          </a:r>
          <a:endParaRPr lang="el-GR">
            <a:solidFill>
              <a:schemeClr val="accent2"/>
            </a:solidFill>
            <a:effectLst/>
            <a:latin typeface="Helvetica neue"/>
          </a:endParaRPr>
        </a:p>
        <a:p>
          <a:endParaRPr lang="el-GR" sz="1100">
            <a:ln>
              <a:noFill/>
            </a:ln>
            <a:solidFill>
              <a:schemeClr val="accent2"/>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28575</xdr:colOff>
      <xdr:row>1</xdr:row>
      <xdr:rowOff>0</xdr:rowOff>
    </xdr:from>
    <xdr:to>
      <xdr:col>2</xdr:col>
      <xdr:colOff>1196900</xdr:colOff>
      <xdr:row>2</xdr:row>
      <xdr:rowOff>186690</xdr:rowOff>
    </xdr:to>
    <xdr:pic>
      <xdr:nvPicPr>
        <xdr:cNvPr id="2" name="Graphic 1">
          <a:extLst>
            <a:ext uri="{FF2B5EF4-FFF2-40B4-BE49-F238E27FC236}">
              <a16:creationId xmlns:a16="http://schemas.microsoft.com/office/drawing/2014/main" id="{C54B6565-92A6-4E26-95DF-1A7DDFC016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04850" y="238125"/>
          <a:ext cx="1158800" cy="37338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22412</xdr:colOff>
      <xdr:row>0</xdr:row>
      <xdr:rowOff>179294</xdr:rowOff>
    </xdr:from>
    <xdr:to>
      <xdr:col>2</xdr:col>
      <xdr:colOff>1177626</xdr:colOff>
      <xdr:row>2</xdr:row>
      <xdr:rowOff>136824</xdr:rowOff>
    </xdr:to>
    <xdr:pic>
      <xdr:nvPicPr>
        <xdr:cNvPr id="2" name="Graphic 1">
          <a:extLst>
            <a:ext uri="{FF2B5EF4-FFF2-40B4-BE49-F238E27FC236}">
              <a16:creationId xmlns:a16="http://schemas.microsoft.com/office/drawing/2014/main" id="{941A186C-B210-4BFA-861B-F839DADBBB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9162" y="179294"/>
          <a:ext cx="1155214" cy="40520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19050</xdr:colOff>
      <xdr:row>0</xdr:row>
      <xdr:rowOff>209550</xdr:rowOff>
    </xdr:from>
    <xdr:to>
      <xdr:col>2</xdr:col>
      <xdr:colOff>1181660</xdr:colOff>
      <xdr:row>2</xdr:row>
      <xdr:rowOff>172123</xdr:rowOff>
    </xdr:to>
    <xdr:pic>
      <xdr:nvPicPr>
        <xdr:cNvPr id="2" name="Graphic 1">
          <a:extLst>
            <a:ext uri="{FF2B5EF4-FFF2-40B4-BE49-F238E27FC236}">
              <a16:creationId xmlns:a16="http://schemas.microsoft.com/office/drawing/2014/main" id="{26B6F494-6862-4D57-BAD7-631C2AFC9A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95325" y="209550"/>
          <a:ext cx="1162610" cy="38548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1177850</xdr:colOff>
      <xdr:row>3</xdr:row>
      <xdr:rowOff>13335</xdr:rowOff>
    </xdr:to>
    <xdr:pic>
      <xdr:nvPicPr>
        <xdr:cNvPr id="2" name="Graphic 1">
          <a:extLst>
            <a:ext uri="{FF2B5EF4-FFF2-40B4-BE49-F238E27FC236}">
              <a16:creationId xmlns:a16="http://schemas.microsoft.com/office/drawing/2014/main" id="{D7AD898F-3A11-475A-85F5-A024A1127C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76275" y="238125"/>
          <a:ext cx="1177850" cy="4038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19</xdr:col>
      <xdr:colOff>353786</xdr:colOff>
      <xdr:row>34</xdr:row>
      <xdr:rowOff>54428</xdr:rowOff>
    </xdr:from>
    <xdr:to>
      <xdr:col>25</xdr:col>
      <xdr:colOff>367393</xdr:colOff>
      <xdr:row>46</xdr:row>
      <xdr:rowOff>54913</xdr:rowOff>
    </xdr:to>
    <xdr:graphicFrame macro="">
      <xdr:nvGraphicFramePr>
        <xdr:cNvPr id="3" name="Chart 2">
          <a:extLst>
            <a:ext uri="{FF2B5EF4-FFF2-40B4-BE49-F238E27FC236}">
              <a16:creationId xmlns:a16="http://schemas.microsoft.com/office/drawing/2014/main" id="{00478902-4484-4863-B245-0BD7B856FB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12</xdr:col>
      <xdr:colOff>285750</xdr:colOff>
      <xdr:row>22</xdr:row>
      <xdr:rowOff>57150</xdr:rowOff>
    </xdr:from>
    <xdr:to>
      <xdr:col>20</xdr:col>
      <xdr:colOff>590550</xdr:colOff>
      <xdr:row>45</xdr:row>
      <xdr:rowOff>100965</xdr:rowOff>
    </xdr:to>
    <xdr:sp macro="" textlink="">
      <xdr:nvSpPr>
        <xdr:cNvPr id="24" name="AutoShape 306">
          <a:extLst>
            <a:ext uri="{FF2B5EF4-FFF2-40B4-BE49-F238E27FC236}">
              <a16:creationId xmlns:a16="http://schemas.microsoft.com/office/drawing/2014/main" id="{DED87749-F1E1-4E00-978A-86D67BF7EE71}"/>
            </a:ext>
          </a:extLst>
        </xdr:cNvPr>
        <xdr:cNvSpPr>
          <a:spLocks noChangeAspect="1" noChangeArrowheads="1"/>
        </xdr:cNvSpPr>
      </xdr:nvSpPr>
      <xdr:spPr bwMode="auto">
        <a:xfrm>
          <a:off x="7715250" y="4324350"/>
          <a:ext cx="5257800" cy="44253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122465</xdr:colOff>
      <xdr:row>1</xdr:row>
      <xdr:rowOff>68036</xdr:rowOff>
    </xdr:from>
    <xdr:to>
      <xdr:col>25</xdr:col>
      <xdr:colOff>534575</xdr:colOff>
      <xdr:row>47</xdr:row>
      <xdr:rowOff>32877</xdr:rowOff>
    </xdr:to>
    <xdr:pic>
      <xdr:nvPicPr>
        <xdr:cNvPr id="42" name="Picture 41">
          <a:extLst>
            <a:ext uri="{FF2B5EF4-FFF2-40B4-BE49-F238E27FC236}">
              <a16:creationId xmlns:a16="http://schemas.microsoft.com/office/drawing/2014/main" id="{F6631FCA-D699-9048-EB11-23DD23F4F60A}"/>
            </a:ext>
          </a:extLst>
        </xdr:cNvPr>
        <xdr:cNvPicPr>
          <a:picLocks noChangeAspect="1"/>
        </xdr:cNvPicPr>
      </xdr:nvPicPr>
      <xdr:blipFill>
        <a:blip xmlns:r="http://schemas.openxmlformats.org/officeDocument/2006/relationships" r:embed="rId2"/>
        <a:stretch>
          <a:fillRect/>
        </a:stretch>
      </xdr:blipFill>
      <xdr:spPr>
        <a:xfrm>
          <a:off x="1374322" y="258536"/>
          <a:ext cx="14808467" cy="88094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33618</xdr:colOff>
      <xdr:row>1</xdr:row>
      <xdr:rowOff>0</xdr:rowOff>
    </xdr:from>
    <xdr:to>
      <xdr:col>2</xdr:col>
      <xdr:colOff>1200038</xdr:colOff>
      <xdr:row>2</xdr:row>
      <xdr:rowOff>186690</xdr:rowOff>
    </xdr:to>
    <xdr:pic>
      <xdr:nvPicPr>
        <xdr:cNvPr id="2" name="Graphic 1">
          <a:extLst>
            <a:ext uri="{FF2B5EF4-FFF2-40B4-BE49-F238E27FC236}">
              <a16:creationId xmlns:a16="http://schemas.microsoft.com/office/drawing/2014/main" id="{57E44868-D958-4344-A351-13066BAF13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09893" y="238125"/>
          <a:ext cx="1181660" cy="3790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52916</xdr:colOff>
      <xdr:row>1</xdr:row>
      <xdr:rowOff>0</xdr:rowOff>
    </xdr:from>
    <xdr:to>
      <xdr:col>2</xdr:col>
      <xdr:colOff>1253626</xdr:colOff>
      <xdr:row>2</xdr:row>
      <xdr:rowOff>191982</xdr:rowOff>
    </xdr:to>
    <xdr:pic>
      <xdr:nvPicPr>
        <xdr:cNvPr id="2" name="Graphic 1">
          <a:extLst>
            <a:ext uri="{FF2B5EF4-FFF2-40B4-BE49-F238E27FC236}">
              <a16:creationId xmlns:a16="http://schemas.microsoft.com/office/drawing/2014/main" id="{AD883752-8F8F-4460-A131-B48B2A794D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27604" y="238125"/>
          <a:ext cx="1177850" cy="36798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38616</xdr:colOff>
      <xdr:row>1</xdr:row>
      <xdr:rowOff>0</xdr:rowOff>
    </xdr:from>
    <xdr:to>
      <xdr:col>2</xdr:col>
      <xdr:colOff>1216466</xdr:colOff>
      <xdr:row>2</xdr:row>
      <xdr:rowOff>186690</xdr:rowOff>
    </xdr:to>
    <xdr:pic>
      <xdr:nvPicPr>
        <xdr:cNvPr id="2" name="Graphic 1">
          <a:extLst>
            <a:ext uri="{FF2B5EF4-FFF2-40B4-BE49-F238E27FC236}">
              <a16:creationId xmlns:a16="http://schemas.microsoft.com/office/drawing/2014/main" id="{E301C146-6C56-497C-B406-CAB57B9098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07940" y="244561"/>
          <a:ext cx="1177850" cy="3793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33618</xdr:colOff>
      <xdr:row>1</xdr:row>
      <xdr:rowOff>0</xdr:rowOff>
    </xdr:from>
    <xdr:to>
      <xdr:col>3</xdr:col>
      <xdr:colOff>1184798</xdr:colOff>
      <xdr:row>2</xdr:row>
      <xdr:rowOff>192181</xdr:rowOff>
    </xdr:to>
    <xdr:pic>
      <xdr:nvPicPr>
        <xdr:cNvPr id="2" name="Graphic 1">
          <a:extLst>
            <a:ext uri="{FF2B5EF4-FFF2-40B4-BE49-F238E27FC236}">
              <a16:creationId xmlns:a16="http://schemas.microsoft.com/office/drawing/2014/main" id="{CC0FC33C-1F58-4C67-961A-DA2230770A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148043" y="238125"/>
          <a:ext cx="1151180" cy="39220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33618</xdr:colOff>
      <xdr:row>1</xdr:row>
      <xdr:rowOff>0</xdr:rowOff>
    </xdr:from>
    <xdr:to>
      <xdr:col>2</xdr:col>
      <xdr:colOff>1200038</xdr:colOff>
      <xdr:row>2</xdr:row>
      <xdr:rowOff>190500</xdr:rowOff>
    </xdr:to>
    <xdr:pic>
      <xdr:nvPicPr>
        <xdr:cNvPr id="2" name="Graphic 1">
          <a:extLst>
            <a:ext uri="{FF2B5EF4-FFF2-40B4-BE49-F238E27FC236}">
              <a16:creationId xmlns:a16="http://schemas.microsoft.com/office/drawing/2014/main" id="{829B9C06-5F9A-4FD0-A91B-B4C996925C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09893" y="238125"/>
          <a:ext cx="1181660" cy="3905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67235</xdr:colOff>
      <xdr:row>0</xdr:row>
      <xdr:rowOff>201706</xdr:rowOff>
    </xdr:from>
    <xdr:to>
      <xdr:col>2</xdr:col>
      <xdr:colOff>1241275</xdr:colOff>
      <xdr:row>2</xdr:row>
      <xdr:rowOff>168312</xdr:rowOff>
    </xdr:to>
    <xdr:pic>
      <xdr:nvPicPr>
        <xdr:cNvPr id="2" name="Graphic 1">
          <a:extLst>
            <a:ext uri="{FF2B5EF4-FFF2-40B4-BE49-F238E27FC236}">
              <a16:creationId xmlns:a16="http://schemas.microsoft.com/office/drawing/2014/main" id="{40B817BA-222D-4D9C-8B92-37E673B7FA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43510" y="201706"/>
          <a:ext cx="1179755" cy="39904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67236</xdr:colOff>
      <xdr:row>0</xdr:row>
      <xdr:rowOff>168088</xdr:rowOff>
    </xdr:from>
    <xdr:to>
      <xdr:col>2</xdr:col>
      <xdr:colOff>1222450</xdr:colOff>
      <xdr:row>2</xdr:row>
      <xdr:rowOff>133014</xdr:rowOff>
    </xdr:to>
    <xdr:pic>
      <xdr:nvPicPr>
        <xdr:cNvPr id="2" name="Graphic 1">
          <a:extLst>
            <a:ext uri="{FF2B5EF4-FFF2-40B4-BE49-F238E27FC236}">
              <a16:creationId xmlns:a16="http://schemas.microsoft.com/office/drawing/2014/main" id="{99393661-54EB-4391-9DB4-C3D049843A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43511" y="168088"/>
          <a:ext cx="1155214" cy="4183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Users\vtzovla001\Downloads\COR25_solo_31%2003%2020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
      <sheetName val="Αποτελέσματα Ελέγχου"/>
      <sheetName val="01"/>
      <sheetName val="02"/>
      <sheetName val="03"/>
      <sheetName val="04"/>
      <sheetName val="05"/>
      <sheetName val="06"/>
      <sheetName val="07"/>
      <sheetName val="18"/>
      <sheetName val="Παράμετροι"/>
      <sheetName val="10"/>
      <sheetName val="13"/>
      <sheetName val="15"/>
      <sheetName val="16"/>
      <sheetName val="17"/>
      <sheetName val="Rules"/>
      <sheetName val="EBA_Π.Ι."/>
      <sheetName val="COR25_ΤύποιΥποβολής"/>
    </sheetNames>
    <sheetDataSet>
      <sheetData sheetId="0">
        <row r="14">
          <cell r="D14" t="str">
            <v>Κωδικός Πιστωτικού Ιδρύματος/Financial Institution Code:</v>
          </cell>
        </row>
        <row r="17">
          <cell r="D17" t="str">
            <v>Διορθωτική Αποστολή/Ammended Submission:</v>
          </cell>
        </row>
        <row r="18">
          <cell r="D18" t="str">
            <v>Υποσύστημα/System:</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vestors@optimabank.gr"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60EEA-52E1-44F4-8CED-0BCAB3D23F8C}">
  <sheetPr codeName="Sheet1">
    <tabColor rgb="FF2F0037"/>
    <pageSetUpPr fitToPage="1"/>
  </sheetPr>
  <dimension ref="A1:BL101"/>
  <sheetViews>
    <sheetView tabSelected="1" zoomScaleNormal="100" workbookViewId="0">
      <selection activeCell="U18" sqref="U18"/>
    </sheetView>
  </sheetViews>
  <sheetFormatPr defaultColWidth="9.42578125" defaultRowHeight="15"/>
  <cols>
    <col min="1" max="1" width="3.5703125" style="15" customWidth="1"/>
    <col min="2" max="2" width="4.42578125" style="15" customWidth="1"/>
    <col min="3" max="3" width="9.42578125" style="15"/>
    <col min="4" max="4" width="16.5703125" style="15" bestFit="1" customWidth="1"/>
    <col min="5" max="19" width="9.42578125" style="15"/>
    <col min="20" max="20" width="13.42578125" style="15" customWidth="1"/>
    <col min="21" max="16384" width="9.42578125" style="15"/>
  </cols>
  <sheetData>
    <row r="1" spans="1:64">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row>
    <row r="2" spans="1:64">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row>
    <row r="3" spans="1:64">
      <c r="A3" s="14"/>
      <c r="B3" s="14"/>
      <c r="C3" s="7"/>
      <c r="D3" s="7"/>
      <c r="E3" s="7"/>
      <c r="F3" s="7"/>
      <c r="G3" s="7"/>
      <c r="H3" s="7"/>
      <c r="I3" s="7"/>
      <c r="J3" s="7"/>
      <c r="K3" s="7"/>
      <c r="L3" s="7"/>
      <c r="M3" s="7"/>
      <c r="N3" s="7"/>
      <c r="O3" s="7"/>
      <c r="P3" s="7"/>
      <c r="Q3" s="7"/>
      <c r="R3" s="7"/>
      <c r="S3" s="7"/>
      <c r="T3" s="7"/>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row>
    <row r="4" spans="1:64" ht="21">
      <c r="A4" s="14"/>
      <c r="B4" s="14"/>
      <c r="C4" s="7"/>
      <c r="D4" s="16"/>
      <c r="E4" s="7"/>
      <c r="F4" s="7"/>
      <c r="G4" s="7"/>
      <c r="H4" s="7"/>
      <c r="I4" s="7"/>
      <c r="J4" s="7"/>
      <c r="K4" s="7"/>
      <c r="L4" s="7"/>
      <c r="M4" s="7"/>
      <c r="N4" s="7"/>
      <c r="O4" s="7"/>
      <c r="P4" s="7"/>
      <c r="Q4" s="7"/>
      <c r="R4" s="7"/>
      <c r="S4" s="7"/>
      <c r="T4" s="7"/>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row>
    <row r="5" spans="1:64">
      <c r="A5" s="14"/>
      <c r="B5" s="14"/>
      <c r="C5" s="7"/>
      <c r="D5" s="7"/>
      <c r="E5" s="7"/>
      <c r="F5" s="7"/>
      <c r="G5" s="7"/>
      <c r="H5" s="7"/>
      <c r="I5" s="7"/>
      <c r="J5" s="7"/>
      <c r="K5" s="7"/>
      <c r="L5" s="7"/>
      <c r="M5" s="7"/>
      <c r="N5" s="7"/>
      <c r="O5" s="7"/>
      <c r="P5" s="7"/>
      <c r="Q5" s="7"/>
      <c r="R5" s="7"/>
      <c r="S5" s="7"/>
      <c r="T5" s="7"/>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row>
    <row r="6" spans="1:64">
      <c r="A6" s="14"/>
      <c r="B6" s="14"/>
      <c r="C6" s="7"/>
      <c r="D6" s="7"/>
      <c r="E6" s="7"/>
      <c r="F6" s="7"/>
      <c r="G6" s="7"/>
      <c r="H6" s="7"/>
      <c r="I6" s="7"/>
      <c r="J6" s="7"/>
      <c r="K6" s="7"/>
      <c r="L6" s="7"/>
      <c r="M6" s="7"/>
      <c r="N6" s="7"/>
      <c r="O6" s="7"/>
      <c r="P6" s="7"/>
      <c r="Q6" s="7"/>
      <c r="R6" s="7"/>
      <c r="S6" s="7"/>
      <c r="T6" s="7"/>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row>
    <row r="7" spans="1:64" ht="21.75" customHeight="1">
      <c r="A7" s="14"/>
      <c r="B7" s="14"/>
      <c r="C7" s="7"/>
      <c r="D7" s="7"/>
      <c r="E7" s="7"/>
      <c r="F7" s="7"/>
      <c r="G7" s="7"/>
      <c r="H7" s="7"/>
      <c r="I7" s="7"/>
      <c r="J7" s="7"/>
      <c r="K7" s="7"/>
      <c r="L7" s="7"/>
      <c r="M7" s="7"/>
      <c r="N7" s="7"/>
      <c r="O7" s="7"/>
      <c r="P7" s="7"/>
      <c r="Q7" s="7"/>
      <c r="R7" s="7"/>
      <c r="S7" s="7"/>
      <c r="T7" s="7"/>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row>
    <row r="8" spans="1:64" ht="36">
      <c r="A8" s="14"/>
      <c r="B8" s="14"/>
      <c r="C8" s="7"/>
      <c r="D8" s="17" t="s">
        <v>298</v>
      </c>
      <c r="E8" s="7"/>
      <c r="F8" s="7"/>
      <c r="G8" s="7"/>
      <c r="H8" s="7"/>
      <c r="I8" s="7"/>
      <c r="J8" s="7"/>
      <c r="K8" s="7"/>
      <c r="L8" s="7"/>
      <c r="M8" s="7"/>
      <c r="N8" s="7"/>
      <c r="O8" s="7"/>
      <c r="P8" s="7"/>
      <c r="Q8" s="7"/>
      <c r="R8" s="7"/>
      <c r="S8" s="7"/>
      <c r="T8" s="7"/>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4"/>
    </row>
    <row r="9" spans="1:64" ht="17.45" customHeight="1">
      <c r="A9" s="14"/>
      <c r="B9" s="14"/>
      <c r="C9" s="7"/>
      <c r="D9" s="18"/>
      <c r="E9" s="7"/>
      <c r="F9" s="7"/>
      <c r="G9" s="7"/>
      <c r="H9" s="7"/>
      <c r="I9" s="7"/>
      <c r="J9" s="7"/>
      <c r="K9" s="7"/>
      <c r="L9" s="7"/>
      <c r="M9" s="7"/>
      <c r="N9" s="7"/>
      <c r="O9" s="7"/>
      <c r="P9" s="7"/>
      <c r="Q9" s="7"/>
      <c r="R9" s="7"/>
      <c r="S9" s="7"/>
      <c r="T9" s="7"/>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row>
    <row r="10" spans="1:64" ht="21.75" thickBot="1">
      <c r="A10" s="14"/>
      <c r="B10" s="14"/>
      <c r="C10" s="7"/>
      <c r="D10" s="19" t="s">
        <v>238</v>
      </c>
      <c r="E10" s="20"/>
      <c r="F10" s="20"/>
      <c r="G10" s="20"/>
      <c r="H10" s="21"/>
      <c r="I10" s="7"/>
      <c r="J10" s="7"/>
      <c r="K10" s="7"/>
      <c r="L10" s="7"/>
      <c r="M10" s="7"/>
      <c r="N10" s="7"/>
      <c r="O10" s="7"/>
      <c r="P10" s="7"/>
      <c r="Q10" s="7"/>
      <c r="R10" s="7"/>
      <c r="S10" s="7"/>
      <c r="T10" s="7"/>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row>
    <row r="11" spans="1:64" ht="21">
      <c r="A11" s="14"/>
      <c r="B11" s="14"/>
      <c r="C11" s="7"/>
      <c r="D11" s="22" t="s">
        <v>239</v>
      </c>
      <c r="E11" s="18"/>
      <c r="F11" s="23"/>
      <c r="G11" s="7"/>
      <c r="H11" s="7"/>
      <c r="I11" s="7"/>
      <c r="J11" s="7"/>
      <c r="K11" s="7"/>
      <c r="L11" s="7"/>
      <c r="M11" s="7"/>
      <c r="N11" s="7"/>
      <c r="O11" s="7"/>
      <c r="P11" s="7"/>
      <c r="Q11" s="7"/>
      <c r="R11" s="7"/>
      <c r="S11" s="7"/>
      <c r="T11" s="7"/>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row>
    <row r="12" spans="1:64" ht="21">
      <c r="A12" s="14"/>
      <c r="B12" s="14"/>
      <c r="C12" s="7"/>
      <c r="D12" s="22" t="s">
        <v>240</v>
      </c>
      <c r="E12" s="18"/>
      <c r="F12" s="23"/>
      <c r="G12" s="7"/>
      <c r="H12" s="7"/>
      <c r="I12" s="7"/>
      <c r="J12" s="7"/>
      <c r="K12" s="7"/>
      <c r="L12" s="7"/>
      <c r="M12" s="7"/>
      <c r="N12" s="7"/>
      <c r="O12" s="7"/>
      <c r="P12" s="7"/>
      <c r="Q12" s="7"/>
      <c r="R12" s="7"/>
      <c r="S12" s="7"/>
      <c r="T12" s="7"/>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c r="BK12" s="14"/>
      <c r="BL12" s="14"/>
    </row>
    <row r="13" spans="1:64" ht="21">
      <c r="A13" s="14"/>
      <c r="B13" s="14"/>
      <c r="C13" s="7"/>
      <c r="D13" s="22" t="s">
        <v>241</v>
      </c>
      <c r="E13" s="18"/>
      <c r="F13" s="23"/>
      <c r="G13" s="7"/>
      <c r="H13" s="7"/>
      <c r="I13" s="7"/>
      <c r="J13" s="7"/>
      <c r="K13" s="7"/>
      <c r="L13" s="7"/>
      <c r="M13" s="7"/>
      <c r="N13" s="7"/>
      <c r="O13" s="7"/>
      <c r="P13" s="7"/>
      <c r="Q13" s="7"/>
      <c r="R13" s="7"/>
      <c r="S13" s="7"/>
      <c r="T13" s="7"/>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row>
    <row r="14" spans="1:64" ht="21">
      <c r="A14" s="14"/>
      <c r="B14" s="14"/>
      <c r="C14" s="7"/>
      <c r="D14" s="22" t="s">
        <v>242</v>
      </c>
      <c r="E14" s="18"/>
      <c r="F14" s="23"/>
      <c r="G14" s="7"/>
      <c r="H14" s="7"/>
      <c r="I14" s="7"/>
      <c r="J14" s="7"/>
      <c r="K14" s="7"/>
      <c r="L14" s="7"/>
      <c r="M14" s="7"/>
      <c r="N14" s="7"/>
      <c r="O14" s="7"/>
      <c r="P14" s="7"/>
      <c r="Q14" s="7"/>
      <c r="R14" s="7"/>
      <c r="S14" s="7"/>
      <c r="T14" s="7"/>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row>
    <row r="15" spans="1:64" ht="21">
      <c r="A15" s="14"/>
      <c r="B15" s="14"/>
      <c r="C15" s="7"/>
      <c r="D15" s="22" t="s">
        <v>243</v>
      </c>
      <c r="E15" s="18"/>
      <c r="F15" s="23"/>
      <c r="G15" s="7"/>
      <c r="H15" s="7"/>
      <c r="I15" s="7"/>
      <c r="J15" s="7"/>
      <c r="K15" s="7"/>
      <c r="L15" s="7"/>
      <c r="M15" s="7"/>
      <c r="N15" s="7"/>
      <c r="O15" s="7"/>
      <c r="P15" s="7"/>
      <c r="Q15" s="7"/>
      <c r="R15" s="7"/>
      <c r="S15" s="7"/>
      <c r="T15" s="7"/>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c r="BK15" s="14"/>
      <c r="BL15" s="14"/>
    </row>
    <row r="16" spans="1:64" ht="21">
      <c r="A16" s="14"/>
      <c r="B16" s="14"/>
      <c r="C16" s="7"/>
      <c r="D16" s="22" t="s">
        <v>244</v>
      </c>
      <c r="E16" s="7"/>
      <c r="F16" s="7"/>
      <c r="G16" s="7"/>
      <c r="H16" s="7"/>
      <c r="I16" s="7"/>
      <c r="J16" s="7"/>
      <c r="K16" s="7"/>
      <c r="L16" s="7"/>
      <c r="M16" s="7"/>
      <c r="N16" s="7"/>
      <c r="O16" s="7"/>
      <c r="P16" s="7"/>
      <c r="Q16" s="7"/>
      <c r="R16" s="7"/>
      <c r="S16" s="7"/>
      <c r="T16" s="7"/>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row>
    <row r="17" spans="1:64" ht="21">
      <c r="A17" s="14"/>
      <c r="B17" s="14"/>
      <c r="C17" s="7"/>
      <c r="D17" s="22" t="s">
        <v>245</v>
      </c>
      <c r="E17" s="7"/>
      <c r="F17" s="7"/>
      <c r="G17" s="7"/>
      <c r="H17" s="7"/>
      <c r="I17" s="7"/>
      <c r="J17" s="7"/>
      <c r="K17" s="7"/>
      <c r="L17" s="7"/>
      <c r="M17" s="7"/>
      <c r="N17" s="7"/>
      <c r="O17" s="7"/>
      <c r="P17" s="7"/>
      <c r="Q17" s="7"/>
      <c r="R17" s="7"/>
      <c r="S17" s="7"/>
      <c r="T17" s="7"/>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row>
    <row r="18" spans="1:64" ht="21">
      <c r="A18" s="14"/>
      <c r="B18" s="14"/>
      <c r="C18" s="7"/>
      <c r="D18" s="22" t="s">
        <v>246</v>
      </c>
      <c r="E18" s="7"/>
      <c r="F18" s="7"/>
      <c r="G18" s="7"/>
      <c r="H18" s="7"/>
      <c r="I18" s="7"/>
      <c r="J18" s="7"/>
      <c r="K18" s="7"/>
      <c r="L18" s="7"/>
      <c r="M18" s="7"/>
      <c r="N18" s="7"/>
      <c r="O18" s="7"/>
      <c r="P18" s="7"/>
      <c r="Q18" s="7"/>
      <c r="R18" s="7"/>
      <c r="S18" s="7"/>
      <c r="T18" s="7"/>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row>
    <row r="19" spans="1:64" ht="21">
      <c r="A19" s="14"/>
      <c r="B19" s="14"/>
      <c r="C19" s="7"/>
      <c r="D19" s="22" t="s">
        <v>247</v>
      </c>
      <c r="E19" s="7"/>
      <c r="F19" s="7"/>
      <c r="G19" s="7"/>
      <c r="H19" s="7"/>
      <c r="I19" s="7"/>
      <c r="J19" s="7"/>
      <c r="K19" s="7"/>
      <c r="L19" s="7"/>
      <c r="M19" s="7"/>
      <c r="N19" s="7"/>
      <c r="O19" s="7"/>
      <c r="P19" s="7"/>
      <c r="Q19" s="7"/>
      <c r="R19" s="7"/>
      <c r="S19" s="7"/>
      <c r="T19" s="7"/>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row>
    <row r="20" spans="1:64" ht="21">
      <c r="A20" s="14"/>
      <c r="B20" s="14"/>
      <c r="C20" s="7"/>
      <c r="D20" s="22" t="s">
        <v>250</v>
      </c>
      <c r="E20" s="7"/>
      <c r="F20" s="7"/>
      <c r="G20" s="7"/>
      <c r="H20" s="7"/>
      <c r="I20" s="7"/>
      <c r="J20" s="7"/>
      <c r="K20" s="7"/>
      <c r="L20" s="7"/>
      <c r="M20" s="7"/>
      <c r="N20" s="7"/>
      <c r="O20" s="7"/>
      <c r="P20" s="7"/>
      <c r="Q20" s="18"/>
      <c r="R20" s="7"/>
      <c r="S20" s="7"/>
      <c r="T20" s="7"/>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row>
    <row r="21" spans="1:64" ht="21">
      <c r="A21" s="14"/>
      <c r="B21" s="14"/>
      <c r="C21" s="7"/>
      <c r="D21" s="22" t="s">
        <v>251</v>
      </c>
      <c r="E21" s="7"/>
      <c r="F21" s="7"/>
      <c r="G21" s="7"/>
      <c r="H21" s="7"/>
      <c r="I21" s="7"/>
      <c r="J21" s="7"/>
      <c r="K21" s="7"/>
      <c r="L21" s="7"/>
      <c r="M21" s="7"/>
      <c r="N21" s="7"/>
      <c r="O21" s="7"/>
      <c r="P21" s="25" t="s">
        <v>248</v>
      </c>
      <c r="Q21" s="24"/>
      <c r="R21" s="7"/>
      <c r="S21" s="7"/>
      <c r="T21" s="7"/>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row>
    <row r="22" spans="1:64" ht="21">
      <c r="A22" s="14"/>
      <c r="B22" s="14"/>
      <c r="C22" s="7"/>
      <c r="D22" s="22" t="s">
        <v>252</v>
      </c>
      <c r="E22" s="7"/>
      <c r="F22" s="7"/>
      <c r="G22" s="7"/>
      <c r="H22" s="7"/>
      <c r="I22" s="7"/>
      <c r="J22" s="7"/>
      <c r="K22" s="7"/>
      <c r="L22" s="7"/>
      <c r="M22" s="7"/>
      <c r="N22" s="7"/>
      <c r="O22" s="7"/>
      <c r="P22" s="26" t="s">
        <v>249</v>
      </c>
      <c r="Q22" s="7"/>
      <c r="R22" s="7"/>
      <c r="S22" s="7"/>
      <c r="T22" s="7"/>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row>
    <row r="23" spans="1:64" ht="21">
      <c r="A23" s="14"/>
      <c r="B23" s="14"/>
      <c r="C23" s="7"/>
      <c r="D23" s="22"/>
      <c r="E23" s="7"/>
      <c r="F23" s="7"/>
      <c r="G23" s="7"/>
      <c r="H23" s="7"/>
      <c r="I23" s="7"/>
      <c r="J23" s="7"/>
      <c r="K23" s="7"/>
      <c r="L23" s="7"/>
      <c r="M23" s="7"/>
      <c r="N23" s="7"/>
      <c r="O23" s="7"/>
      <c r="P23" s="7"/>
      <c r="Q23" s="7"/>
      <c r="R23" s="26"/>
      <c r="S23" s="7"/>
      <c r="T23" s="7"/>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row>
    <row r="24" spans="1:64">
      <c r="A24" s="14"/>
      <c r="B24" s="14"/>
      <c r="C24" s="7"/>
      <c r="D24" s="7"/>
      <c r="E24" s="7"/>
      <c r="F24" s="7"/>
      <c r="G24" s="7"/>
      <c r="H24" s="7"/>
      <c r="I24" s="7"/>
      <c r="J24" s="7"/>
      <c r="K24" s="7"/>
      <c r="L24" s="7"/>
      <c r="M24" s="7"/>
      <c r="N24" s="7"/>
      <c r="O24" s="7"/>
      <c r="P24" s="7"/>
      <c r="Q24" s="7"/>
      <c r="R24" s="7"/>
      <c r="S24" s="7"/>
      <c r="T24" s="7"/>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row>
    <row r="25" spans="1:64" ht="9" customHeight="1">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row>
    <row r="26" spans="1:64" ht="5.25" customHeight="1">
      <c r="A26" s="14"/>
      <c r="B26" s="14"/>
      <c r="C26" s="14"/>
      <c r="D26" s="14"/>
      <c r="E26" s="14"/>
      <c r="F26" s="14"/>
      <c r="G26" s="14"/>
      <c r="H26" s="27"/>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row>
    <row r="27" spans="1:64">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64">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row>
    <row r="29" spans="1:64">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row>
    <row r="30" spans="1:64">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row>
    <row r="31" spans="1:64">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row>
    <row r="32" spans="1:64">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row>
    <row r="33" spans="1:64">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64">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64">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row>
    <row r="36" spans="1:64">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row>
    <row r="37" spans="1:64">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c r="BK37" s="14"/>
      <c r="BL37" s="14"/>
    </row>
    <row r="38" spans="1:64">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c r="BK38" s="14"/>
      <c r="BL38" s="14"/>
    </row>
    <row r="39" spans="1:64">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row>
    <row r="40" spans="1:64">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c r="BK40" s="14"/>
      <c r="BL40" s="14"/>
    </row>
    <row r="41" spans="1:64">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row>
    <row r="42" spans="1:64">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row>
    <row r="43" spans="1:64">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row>
    <row r="44" spans="1:64">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row>
    <row r="45" spans="1:64">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row>
    <row r="46" spans="1:64">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row>
    <row r="47" spans="1:64">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row>
    <row r="48" spans="1:64">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row>
    <row r="49" spans="1:64">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row>
    <row r="50" spans="1:64">
      <c r="A50" s="14"/>
      <c r="B50" s="14"/>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4"/>
    </row>
    <row r="51" spans="1:64">
      <c r="A51" s="14"/>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c r="BK51" s="14"/>
      <c r="BL51" s="14"/>
    </row>
    <row r="52" spans="1:64">
      <c r="A52" s="14"/>
      <c r="B52" s="14"/>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c r="BK52" s="14"/>
      <c r="BL52" s="14"/>
    </row>
    <row r="53" spans="1:64">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row>
    <row r="54" spans="1:64">
      <c r="A54" s="14"/>
      <c r="B54" s="14"/>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c r="BK54" s="14"/>
      <c r="BL54" s="14"/>
    </row>
    <row r="55" spans="1:64">
      <c r="A55" s="14"/>
      <c r="B55" s="14"/>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c r="BK55" s="14"/>
      <c r="BL55" s="14"/>
    </row>
    <row r="56" spans="1:64">
      <c r="A56" s="14"/>
      <c r="B56" s="14"/>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row>
    <row r="57" spans="1:64">
      <c r="A57" s="14"/>
      <c r="B57" s="14"/>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row>
    <row r="58" spans="1:64">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c r="BJ58" s="14"/>
      <c r="BK58" s="14"/>
      <c r="BL58" s="14"/>
    </row>
    <row r="59" spans="1:64">
      <c r="A59" s="14"/>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row>
    <row r="60" spans="1:64">
      <c r="A60" s="14"/>
      <c r="B60" s="14"/>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c r="BK60" s="14"/>
      <c r="BL60" s="14"/>
    </row>
    <row r="61" spans="1:64">
      <c r="A61" s="14"/>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c r="BK61" s="14"/>
      <c r="BL61" s="14"/>
    </row>
    <row r="62" spans="1:64">
      <c r="A62" s="14"/>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c r="BH62" s="14"/>
      <c r="BI62" s="14"/>
      <c r="BJ62" s="14"/>
      <c r="BK62" s="14"/>
      <c r="BL62" s="14"/>
    </row>
    <row r="63" spans="1:64">
      <c r="A63" s="14"/>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4"/>
      <c r="BH63" s="14"/>
      <c r="BI63" s="14"/>
      <c r="BJ63" s="14"/>
      <c r="BK63" s="14"/>
      <c r="BL63" s="14"/>
    </row>
    <row r="64" spans="1:64">
      <c r="A64" s="14"/>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c r="BJ64" s="14"/>
      <c r="BK64" s="14"/>
      <c r="BL64" s="14"/>
    </row>
    <row r="65" spans="1:64">
      <c r="A65" s="14"/>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row>
    <row r="66" spans="1:64">
      <c r="A66" s="14"/>
      <c r="B66" s="14"/>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row>
    <row r="67" spans="1:64">
      <c r="A67" s="14"/>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c r="BG67" s="14"/>
      <c r="BH67" s="14"/>
      <c r="BI67" s="14"/>
      <c r="BJ67" s="14"/>
      <c r="BK67" s="14"/>
      <c r="BL67" s="14"/>
    </row>
    <row r="68" spans="1:64">
      <c r="A68" s="14"/>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row>
    <row r="69" spans="1:64">
      <c r="A69" s="14"/>
      <c r="B69" s="14"/>
      <c r="C69" s="14"/>
      <c r="D69" s="14"/>
      <c r="E69" s="1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row>
    <row r="70" spans="1:64">
      <c r="A70" s="14"/>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14"/>
    </row>
    <row r="71" spans="1:64">
      <c r="A71" s="14"/>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c r="BF71" s="14"/>
      <c r="BG71" s="14"/>
      <c r="BH71" s="14"/>
      <c r="BI71" s="14"/>
      <c r="BJ71" s="14"/>
      <c r="BK71" s="14"/>
      <c r="BL71" s="14"/>
    </row>
    <row r="72" spans="1:64">
      <c r="A72" s="14"/>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c r="BL72" s="14"/>
    </row>
    <row r="73" spans="1:64">
      <c r="A73" s="14"/>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c r="BF73" s="14"/>
      <c r="BG73" s="14"/>
      <c r="BH73" s="14"/>
      <c r="BI73" s="14"/>
      <c r="BJ73" s="14"/>
      <c r="BK73" s="14"/>
      <c r="BL73" s="14"/>
    </row>
    <row r="74" spans="1:64">
      <c r="A74" s="14"/>
      <c r="B74" s="14"/>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row>
    <row r="75" spans="1:64">
      <c r="A75" s="14"/>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c r="BG75" s="14"/>
      <c r="BH75" s="14"/>
      <c r="BI75" s="14"/>
      <c r="BJ75" s="14"/>
      <c r="BK75" s="14"/>
      <c r="BL75" s="14"/>
    </row>
    <row r="76" spans="1:64">
      <c r="A76" s="14"/>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row>
    <row r="77" spans="1:64">
      <c r="A77" s="14"/>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c r="BA77" s="14"/>
      <c r="BB77" s="14"/>
      <c r="BC77" s="14"/>
      <c r="BD77" s="14"/>
      <c r="BE77" s="14"/>
      <c r="BF77" s="14"/>
      <c r="BG77" s="14"/>
      <c r="BH77" s="14"/>
      <c r="BI77" s="14"/>
      <c r="BJ77" s="14"/>
      <c r="BK77" s="14"/>
      <c r="BL77" s="14"/>
    </row>
    <row r="78" spans="1:64">
      <c r="A78" s="14"/>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4"/>
      <c r="AY78" s="14"/>
      <c r="AZ78" s="14"/>
      <c r="BA78" s="14"/>
      <c r="BB78" s="14"/>
      <c r="BC78" s="14"/>
      <c r="BD78" s="14"/>
      <c r="BE78" s="14"/>
      <c r="BF78" s="14"/>
      <c r="BG78" s="14"/>
      <c r="BH78" s="14"/>
      <c r="BI78" s="14"/>
      <c r="BJ78" s="14"/>
      <c r="BK78" s="14"/>
      <c r="BL78" s="14"/>
    </row>
    <row r="79" spans="1:64">
      <c r="A79" s="14"/>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4"/>
      <c r="AY79" s="14"/>
      <c r="AZ79" s="14"/>
      <c r="BA79" s="14"/>
      <c r="BB79" s="14"/>
      <c r="BC79" s="14"/>
      <c r="BD79" s="14"/>
      <c r="BE79" s="14"/>
      <c r="BF79" s="14"/>
      <c r="BG79" s="14"/>
      <c r="BH79" s="14"/>
      <c r="BI79" s="14"/>
      <c r="BJ79" s="14"/>
      <c r="BK79" s="14"/>
      <c r="BL79" s="14"/>
    </row>
    <row r="80" spans="1:64">
      <c r="A80" s="14"/>
      <c r="B80" s="14"/>
      <c r="C80" s="14"/>
      <c r="D80" s="14"/>
      <c r="E80" s="14"/>
      <c r="F80" s="14"/>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4"/>
      <c r="AY80" s="14"/>
      <c r="AZ80" s="14"/>
      <c r="BA80" s="14"/>
      <c r="BB80" s="14"/>
      <c r="BC80" s="14"/>
      <c r="BD80" s="14"/>
      <c r="BE80" s="14"/>
      <c r="BF80" s="14"/>
      <c r="BG80" s="14"/>
      <c r="BH80" s="14"/>
      <c r="BI80" s="14"/>
      <c r="BJ80" s="14"/>
      <c r="BK80" s="14"/>
      <c r="BL80" s="14"/>
    </row>
    <row r="81" spans="1:64">
      <c r="A81" s="14"/>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c r="BF81" s="14"/>
      <c r="BG81" s="14"/>
      <c r="BH81" s="14"/>
      <c r="BI81" s="14"/>
      <c r="BJ81" s="14"/>
      <c r="BK81" s="14"/>
      <c r="BL81" s="14"/>
    </row>
    <row r="82" spans="1:64">
      <c r="A82" s="14"/>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4"/>
      <c r="BB82" s="14"/>
      <c r="BC82" s="14"/>
      <c r="BD82" s="14"/>
      <c r="BE82" s="14"/>
      <c r="BF82" s="14"/>
      <c r="BG82" s="14"/>
      <c r="BH82" s="14"/>
      <c r="BI82" s="14"/>
      <c r="BJ82" s="14"/>
      <c r="BK82" s="14"/>
      <c r="BL82" s="14"/>
    </row>
    <row r="83" spans="1:64">
      <c r="A83" s="14"/>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c r="BF83" s="14"/>
      <c r="BG83" s="14"/>
      <c r="BH83" s="14"/>
      <c r="BI83" s="14"/>
      <c r="BJ83" s="14"/>
      <c r="BK83" s="14"/>
      <c r="BL83" s="14"/>
    </row>
    <row r="84" spans="1:64">
      <c r="A84" s="14"/>
      <c r="B84" s="14"/>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14"/>
      <c r="AY84" s="14"/>
      <c r="AZ84" s="14"/>
      <c r="BA84" s="14"/>
      <c r="BB84" s="14"/>
      <c r="BC84" s="14"/>
      <c r="BD84" s="14"/>
      <c r="BE84" s="14"/>
      <c r="BF84" s="14"/>
      <c r="BG84" s="14"/>
      <c r="BH84" s="14"/>
      <c r="BI84" s="14"/>
      <c r="BJ84" s="14"/>
      <c r="BK84" s="14"/>
      <c r="BL84" s="14"/>
    </row>
    <row r="85" spans="1:64">
      <c r="A85" s="14"/>
      <c r="B85" s="14"/>
      <c r="C85" s="14"/>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
      <c r="AM85" s="14"/>
      <c r="AN85" s="14"/>
      <c r="AO85" s="14"/>
      <c r="AP85" s="14"/>
      <c r="AQ85" s="14"/>
      <c r="AR85" s="14"/>
      <c r="AS85" s="14"/>
      <c r="AT85" s="14"/>
      <c r="AU85" s="14"/>
      <c r="AV85" s="14"/>
      <c r="AW85" s="14"/>
      <c r="AX85" s="14"/>
      <c r="AY85" s="14"/>
      <c r="AZ85" s="14"/>
      <c r="BA85" s="14"/>
      <c r="BB85" s="14"/>
      <c r="BC85" s="14"/>
      <c r="BD85" s="14"/>
      <c r="BE85" s="14"/>
      <c r="BF85" s="14"/>
      <c r="BG85" s="14"/>
      <c r="BH85" s="14"/>
      <c r="BI85" s="14"/>
      <c r="BJ85" s="14"/>
      <c r="BK85" s="14"/>
      <c r="BL85" s="14"/>
    </row>
    <row r="86" spans="1:64">
      <c r="A86" s="14"/>
      <c r="B86" s="14"/>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c r="BF86" s="14"/>
      <c r="BG86" s="14"/>
      <c r="BH86" s="14"/>
      <c r="BI86" s="14"/>
      <c r="BJ86" s="14"/>
      <c r="BK86" s="14"/>
      <c r="BL86" s="14"/>
    </row>
    <row r="87" spans="1:64">
      <c r="A87" s="14"/>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c r="AL87" s="14"/>
      <c r="AM87" s="14"/>
      <c r="AN87" s="14"/>
      <c r="AO87" s="14"/>
      <c r="AP87" s="14"/>
      <c r="AQ87" s="14"/>
      <c r="AR87" s="14"/>
      <c r="AS87" s="14"/>
      <c r="AT87" s="14"/>
      <c r="AU87" s="14"/>
      <c r="AV87" s="14"/>
      <c r="AW87" s="14"/>
      <c r="AX87" s="14"/>
      <c r="AY87" s="14"/>
      <c r="AZ87" s="14"/>
      <c r="BA87" s="14"/>
      <c r="BB87" s="14"/>
      <c r="BC87" s="14"/>
      <c r="BD87" s="14"/>
      <c r="BE87" s="14"/>
      <c r="BF87" s="14"/>
      <c r="BG87" s="14"/>
      <c r="BH87" s="14"/>
      <c r="BI87" s="14"/>
      <c r="BJ87" s="14"/>
      <c r="BK87" s="14"/>
      <c r="BL87" s="14"/>
    </row>
    <row r="88" spans="1:64">
      <c r="A88" s="14"/>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c r="AL88" s="14"/>
      <c r="AM88" s="14"/>
      <c r="AN88" s="14"/>
      <c r="AO88" s="14"/>
      <c r="AP88" s="14"/>
      <c r="AQ88" s="14"/>
      <c r="AR88" s="14"/>
      <c r="AS88" s="14"/>
      <c r="AT88" s="14"/>
      <c r="AU88" s="14"/>
      <c r="AV88" s="14"/>
      <c r="AW88" s="14"/>
      <c r="AX88" s="14"/>
      <c r="AY88" s="14"/>
      <c r="AZ88" s="14"/>
      <c r="BA88" s="14"/>
      <c r="BB88" s="14"/>
      <c r="BC88" s="14"/>
      <c r="BD88" s="14"/>
      <c r="BE88" s="14"/>
      <c r="BF88" s="14"/>
      <c r="BG88" s="14"/>
      <c r="BH88" s="14"/>
      <c r="BI88" s="14"/>
      <c r="BJ88" s="14"/>
      <c r="BK88" s="14"/>
      <c r="BL88" s="14"/>
    </row>
    <row r="89" spans="1:64">
      <c r="A89" s="14"/>
      <c r="B89" s="14"/>
      <c r="C89" s="14"/>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c r="AL89" s="14"/>
      <c r="AM89" s="14"/>
      <c r="AN89" s="14"/>
      <c r="AO89" s="14"/>
      <c r="AP89" s="14"/>
      <c r="AQ89" s="14"/>
      <c r="AR89" s="14"/>
      <c r="AS89" s="14"/>
      <c r="AT89" s="14"/>
      <c r="AU89" s="14"/>
      <c r="AV89" s="14"/>
      <c r="AW89" s="14"/>
      <c r="AX89" s="14"/>
      <c r="AY89" s="14"/>
      <c r="AZ89" s="14"/>
      <c r="BA89" s="14"/>
      <c r="BB89" s="14"/>
      <c r="BC89" s="14"/>
      <c r="BD89" s="14"/>
      <c r="BE89" s="14"/>
      <c r="BF89" s="14"/>
      <c r="BG89" s="14"/>
      <c r="BH89" s="14"/>
      <c r="BI89" s="14"/>
      <c r="BJ89" s="14"/>
      <c r="BK89" s="14"/>
      <c r="BL89" s="14"/>
    </row>
    <row r="90" spans="1:64">
      <c r="A90" s="14"/>
      <c r="B90" s="14"/>
      <c r="C90" s="14"/>
      <c r="D90" s="14"/>
      <c r="E90" s="14"/>
      <c r="F90" s="14"/>
      <c r="G90" s="14"/>
      <c r="H90" s="14"/>
      <c r="I90" s="14"/>
      <c r="J90" s="14"/>
      <c r="K90" s="14"/>
      <c r="L90" s="14"/>
      <c r="M90" s="14"/>
      <c r="N90" s="14"/>
      <c r="O90" s="14"/>
      <c r="P90" s="14"/>
      <c r="Q90" s="14"/>
      <c r="R90" s="14"/>
      <c r="S90" s="14"/>
      <c r="T90" s="14"/>
      <c r="U90" s="14"/>
      <c r="V90" s="14"/>
      <c r="W90" s="14"/>
      <c r="X90" s="14"/>
      <c r="Y90" s="14"/>
      <c r="Z90" s="14"/>
      <c r="AA90" s="14"/>
      <c r="AB90" s="14"/>
      <c r="AC90" s="14"/>
      <c r="AD90" s="14"/>
      <c r="AE90" s="14"/>
      <c r="AF90" s="14"/>
      <c r="AG90" s="14"/>
      <c r="AH90" s="14"/>
      <c r="AI90" s="14"/>
      <c r="AJ90" s="14"/>
      <c r="AK90" s="14"/>
      <c r="AL90" s="14"/>
      <c r="AM90" s="14"/>
      <c r="AN90" s="14"/>
      <c r="AO90" s="14"/>
      <c r="AP90" s="14"/>
      <c r="AQ90" s="14"/>
      <c r="AR90" s="14"/>
      <c r="AS90" s="14"/>
      <c r="AT90" s="14"/>
      <c r="AU90" s="14"/>
      <c r="AV90" s="14"/>
      <c r="AW90" s="14"/>
      <c r="AX90" s="14"/>
      <c r="AY90" s="14"/>
      <c r="AZ90" s="14"/>
      <c r="BA90" s="14"/>
      <c r="BB90" s="14"/>
      <c r="BC90" s="14"/>
      <c r="BD90" s="14"/>
      <c r="BE90" s="14"/>
      <c r="BF90" s="14"/>
      <c r="BG90" s="14"/>
      <c r="BH90" s="14"/>
      <c r="BI90" s="14"/>
      <c r="BJ90" s="14"/>
      <c r="BK90" s="14"/>
      <c r="BL90" s="14"/>
    </row>
    <row r="91" spans="1:64">
      <c r="A91" s="14"/>
      <c r="B91" s="14"/>
      <c r="C91" s="14"/>
      <c r="D91" s="14"/>
      <c r="E91" s="14"/>
      <c r="F91" s="14"/>
      <c r="G91" s="14"/>
      <c r="H91" s="14"/>
      <c r="I91" s="14"/>
      <c r="J91" s="14"/>
      <c r="K91" s="14"/>
      <c r="L91" s="14"/>
      <c r="M91" s="14"/>
      <c r="N91" s="14"/>
      <c r="O91" s="14"/>
      <c r="P91" s="14"/>
      <c r="Q91" s="14"/>
      <c r="R91" s="14"/>
      <c r="S91" s="14"/>
      <c r="T91" s="14"/>
      <c r="U91" s="14"/>
      <c r="V91" s="14"/>
      <c r="W91" s="14"/>
      <c r="X91" s="14"/>
      <c r="Y91" s="14"/>
      <c r="Z91" s="14"/>
      <c r="AA91" s="14"/>
      <c r="AB91" s="14"/>
      <c r="AC91" s="14"/>
      <c r="AD91" s="14"/>
      <c r="AE91" s="14"/>
      <c r="AF91" s="14"/>
      <c r="AG91" s="14"/>
      <c r="AH91" s="14"/>
      <c r="AI91" s="14"/>
      <c r="AJ91" s="14"/>
      <c r="AK91" s="14"/>
      <c r="AL91" s="14"/>
      <c r="AM91" s="14"/>
      <c r="AN91" s="14"/>
      <c r="AO91" s="14"/>
      <c r="AP91" s="14"/>
      <c r="AQ91" s="14"/>
      <c r="AR91" s="14"/>
      <c r="AS91" s="14"/>
      <c r="AT91" s="14"/>
      <c r="AU91" s="14"/>
      <c r="AV91" s="14"/>
      <c r="AW91" s="14"/>
      <c r="AX91" s="14"/>
      <c r="AY91" s="14"/>
      <c r="AZ91" s="14"/>
      <c r="BA91" s="14"/>
      <c r="BB91" s="14"/>
      <c r="BC91" s="14"/>
      <c r="BD91" s="14"/>
      <c r="BE91" s="14"/>
      <c r="BF91" s="14"/>
      <c r="BG91" s="14"/>
      <c r="BH91" s="14"/>
      <c r="BI91" s="14"/>
      <c r="BJ91" s="14"/>
      <c r="BK91" s="14"/>
      <c r="BL91" s="14"/>
    </row>
    <row r="92" spans="1:64">
      <c r="A92" s="14"/>
      <c r="B92" s="14"/>
      <c r="C92" s="14"/>
      <c r="D92" s="14"/>
      <c r="E92" s="14"/>
      <c r="F92" s="14"/>
      <c r="G92" s="14"/>
      <c r="H92" s="14"/>
      <c r="I92" s="14"/>
      <c r="J92" s="14"/>
      <c r="K92" s="14"/>
      <c r="L92" s="14"/>
      <c r="M92" s="14"/>
      <c r="N92" s="14"/>
      <c r="O92" s="14"/>
      <c r="P92" s="14"/>
      <c r="Q92" s="14"/>
      <c r="R92" s="14"/>
      <c r="S92" s="14"/>
      <c r="T92" s="14"/>
      <c r="U92" s="14"/>
      <c r="V92" s="14"/>
      <c r="W92" s="14"/>
      <c r="X92" s="14"/>
      <c r="Y92" s="14"/>
      <c r="Z92" s="14"/>
      <c r="AA92" s="14"/>
      <c r="AB92" s="14"/>
      <c r="AC92" s="14"/>
      <c r="AD92" s="14"/>
      <c r="AE92" s="14"/>
      <c r="AF92" s="14"/>
      <c r="AG92" s="14"/>
      <c r="AH92" s="14"/>
      <c r="AI92" s="14"/>
      <c r="AJ92" s="14"/>
      <c r="AK92" s="14"/>
      <c r="AL92" s="14"/>
      <c r="AM92" s="14"/>
      <c r="AN92" s="14"/>
      <c r="AO92" s="14"/>
      <c r="AP92" s="14"/>
      <c r="AQ92" s="14"/>
      <c r="AR92" s="14"/>
      <c r="AS92" s="14"/>
      <c r="AT92" s="14"/>
      <c r="AU92" s="14"/>
      <c r="AV92" s="14"/>
      <c r="AW92" s="14"/>
      <c r="AX92" s="14"/>
      <c r="AY92" s="14"/>
      <c r="AZ92" s="14"/>
      <c r="BA92" s="14"/>
      <c r="BB92" s="14"/>
      <c r="BC92" s="14"/>
      <c r="BD92" s="14"/>
      <c r="BE92" s="14"/>
      <c r="BF92" s="14"/>
      <c r="BG92" s="14"/>
      <c r="BH92" s="14"/>
      <c r="BI92" s="14"/>
      <c r="BJ92" s="14"/>
      <c r="BK92" s="14"/>
      <c r="BL92" s="14"/>
    </row>
    <row r="93" spans="1:64">
      <c r="A93" s="14"/>
      <c r="B93" s="14"/>
      <c r="C93" s="14"/>
      <c r="D93" s="14"/>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14"/>
      <c r="AS93" s="14"/>
      <c r="AT93" s="14"/>
      <c r="AU93" s="14"/>
      <c r="AV93" s="14"/>
      <c r="AW93" s="14"/>
      <c r="AX93" s="14"/>
      <c r="AY93" s="14"/>
      <c r="AZ93" s="14"/>
      <c r="BA93" s="14"/>
      <c r="BB93" s="14"/>
      <c r="BC93" s="14"/>
      <c r="BD93" s="14"/>
      <c r="BE93" s="14"/>
      <c r="BF93" s="14"/>
      <c r="BG93" s="14"/>
      <c r="BH93" s="14"/>
      <c r="BI93" s="14"/>
      <c r="BJ93" s="14"/>
      <c r="BK93" s="14"/>
      <c r="BL93" s="14"/>
    </row>
    <row r="94" spans="1:64">
      <c r="A94" s="14"/>
      <c r="B94" s="14"/>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c r="BE94" s="14"/>
      <c r="BF94" s="14"/>
      <c r="BG94" s="14"/>
      <c r="BH94" s="14"/>
      <c r="BI94" s="14"/>
      <c r="BJ94" s="14"/>
      <c r="BK94" s="14"/>
      <c r="BL94" s="14"/>
    </row>
    <row r="95" spans="1:64">
      <c r="A95" s="14"/>
      <c r="B95" s="14"/>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c r="AQ95" s="14"/>
      <c r="AR95" s="14"/>
      <c r="AS95" s="14"/>
      <c r="AT95" s="14"/>
      <c r="AU95" s="14"/>
      <c r="AV95" s="14"/>
      <c r="AW95" s="14"/>
      <c r="AX95" s="14"/>
      <c r="AY95" s="14"/>
      <c r="AZ95" s="14"/>
      <c r="BA95" s="14"/>
      <c r="BB95" s="14"/>
      <c r="BC95" s="14"/>
      <c r="BD95" s="14"/>
      <c r="BE95" s="14"/>
      <c r="BF95" s="14"/>
      <c r="BG95" s="14"/>
      <c r="BH95" s="14"/>
      <c r="BI95" s="14"/>
      <c r="BJ95" s="14"/>
      <c r="BK95" s="14"/>
      <c r="BL95" s="14"/>
    </row>
    <row r="96" spans="1:64">
      <c r="A96" s="14"/>
      <c r="B96" s="14"/>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c r="BK96" s="14"/>
      <c r="BL96" s="14"/>
    </row>
    <row r="97" spans="1:64">
      <c r="A97" s="14"/>
      <c r="B97" s="14"/>
      <c r="C97" s="14"/>
      <c r="D97" s="14"/>
      <c r="E97" s="14"/>
      <c r="F97" s="14"/>
      <c r="G97" s="14"/>
      <c r="H97" s="14"/>
      <c r="I97" s="14"/>
      <c r="J97" s="14"/>
      <c r="K97" s="14"/>
      <c r="L97" s="14"/>
      <c r="M97" s="14"/>
      <c r="N97" s="14"/>
      <c r="O97" s="14"/>
      <c r="P97" s="14"/>
      <c r="Q97" s="14"/>
      <c r="R97" s="14"/>
      <c r="S97" s="14"/>
      <c r="T97" s="14"/>
      <c r="U97" s="14"/>
      <c r="V97" s="14"/>
      <c r="W97" s="14"/>
      <c r="X97" s="14"/>
      <c r="Y97" s="14"/>
      <c r="Z97" s="14"/>
      <c r="AA97" s="14"/>
      <c r="AB97" s="14"/>
      <c r="AC97" s="14"/>
      <c r="AD97" s="14"/>
      <c r="AE97" s="14"/>
      <c r="AF97" s="14"/>
      <c r="AG97" s="14"/>
      <c r="AH97" s="14"/>
      <c r="AI97" s="14"/>
      <c r="AJ97" s="14"/>
      <c r="AK97" s="14"/>
      <c r="AL97" s="14"/>
      <c r="AM97" s="14"/>
      <c r="AN97" s="14"/>
      <c r="AO97" s="14"/>
      <c r="AP97" s="14"/>
      <c r="AQ97" s="14"/>
      <c r="AR97" s="14"/>
      <c r="AS97" s="14"/>
      <c r="AT97" s="14"/>
      <c r="AU97" s="14"/>
      <c r="AV97" s="14"/>
      <c r="AW97" s="14"/>
      <c r="AX97" s="14"/>
      <c r="AY97" s="14"/>
      <c r="AZ97" s="14"/>
      <c r="BA97" s="14"/>
      <c r="BB97" s="14"/>
      <c r="BC97" s="14"/>
      <c r="BD97" s="14"/>
      <c r="BE97" s="14"/>
      <c r="BF97" s="14"/>
      <c r="BG97" s="14"/>
      <c r="BH97" s="14"/>
      <c r="BI97" s="14"/>
      <c r="BJ97" s="14"/>
      <c r="BK97" s="14"/>
      <c r="BL97" s="14"/>
    </row>
    <row r="98" spans="1:64">
      <c r="A98" s="14"/>
      <c r="B98" s="14"/>
      <c r="C98" s="14"/>
      <c r="D98" s="14"/>
      <c r="E98" s="14"/>
      <c r="F98" s="14"/>
      <c r="G98" s="14"/>
      <c r="H98" s="14"/>
      <c r="I98" s="14"/>
      <c r="J98" s="14"/>
      <c r="K98" s="14"/>
      <c r="L98" s="14"/>
      <c r="M98" s="14"/>
      <c r="N98" s="14"/>
      <c r="O98" s="14"/>
      <c r="P98" s="14"/>
      <c r="Q98" s="14"/>
      <c r="R98" s="14"/>
      <c r="S98" s="14"/>
      <c r="T98" s="14"/>
      <c r="U98" s="14"/>
      <c r="V98" s="14"/>
      <c r="W98" s="14"/>
      <c r="X98" s="14"/>
      <c r="Y98" s="14"/>
      <c r="Z98" s="14"/>
      <c r="AA98" s="14"/>
      <c r="AB98" s="14"/>
      <c r="AC98" s="14"/>
      <c r="AD98" s="14"/>
      <c r="AE98" s="14"/>
      <c r="AF98" s="14"/>
      <c r="AG98" s="14"/>
      <c r="AH98" s="14"/>
      <c r="AI98" s="14"/>
      <c r="AJ98" s="14"/>
      <c r="AK98" s="14"/>
      <c r="AL98" s="14"/>
      <c r="AM98" s="14"/>
      <c r="AN98" s="14"/>
      <c r="AO98" s="14"/>
      <c r="AP98" s="14"/>
      <c r="AQ98" s="14"/>
      <c r="AR98" s="14"/>
      <c r="AS98" s="14"/>
      <c r="AT98" s="14"/>
      <c r="AU98" s="14"/>
      <c r="AV98" s="14"/>
      <c r="AW98" s="14"/>
      <c r="AX98" s="14"/>
      <c r="AY98" s="14"/>
      <c r="AZ98" s="14"/>
      <c r="BA98" s="14"/>
      <c r="BB98" s="14"/>
      <c r="BC98" s="14"/>
      <c r="BD98" s="14"/>
      <c r="BE98" s="14"/>
      <c r="BF98" s="14"/>
      <c r="BG98" s="14"/>
      <c r="BH98" s="14"/>
      <c r="BI98" s="14"/>
      <c r="BJ98" s="14"/>
      <c r="BK98" s="14"/>
      <c r="BL98" s="14"/>
    </row>
    <row r="99" spans="1:64">
      <c r="AC99" s="14"/>
      <c r="AD99" s="14"/>
      <c r="AE99" s="14"/>
      <c r="AF99" s="14"/>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c r="BF99" s="14"/>
      <c r="BG99" s="14"/>
      <c r="BH99" s="14"/>
      <c r="BI99" s="14"/>
      <c r="BJ99" s="14"/>
      <c r="BK99" s="14"/>
      <c r="BL99" s="14"/>
    </row>
    <row r="100" spans="1:64">
      <c r="AC100" s="14"/>
      <c r="AD100" s="14"/>
    </row>
    <row r="101" spans="1:64">
      <c r="AC101" s="14"/>
      <c r="AD101" s="14"/>
    </row>
  </sheetData>
  <hyperlinks>
    <hyperlink ref="P22" r:id="rId1" xr:uid="{F640AA68-8149-40A9-A59B-F8DFAE890426}"/>
    <hyperlink ref="D13" location="'Balance Sheet'!A1" display="2. Balance Sheet" xr:uid="{8E64CA2E-FE09-4A09-9577-CE36922C163A}"/>
    <hyperlink ref="D11" location="Dashboard!A1" display="1. Dashboard" xr:uid="{43C60EB9-3FE9-4D37-8EC3-2D9BB8F23916}"/>
    <hyperlink ref="D12" location="KPIs!A1" display="2. KPIs" xr:uid="{349FBE03-0C1F-4542-8B16-BDF740A8A281}"/>
    <hyperlink ref="D14" location="'P&amp;L'!A1" display="4. Income Statement" xr:uid="{68C2FA34-25B0-4D65-A85F-74D4CEE2DE8D}"/>
    <hyperlink ref="D15" location="'NII NFI'!A1" display="5. NII-Fees" xr:uid="{96119E40-E6D6-48CF-B46E-29B7F0058510}"/>
    <hyperlink ref="D16" location="Loans!A1" display="6. Loan Book" xr:uid="{8D9ABC5B-567D-44AD-A5DD-6910DC8EA904}"/>
    <hyperlink ref="D17" location="'Customer Funds'!A1" display="7. Customer Funds" xr:uid="{E20433B1-8E48-4F1A-9533-C223A1CAD961}"/>
    <hyperlink ref="D18" location="Securities!A1" display="8. Securities" xr:uid="{FC59CDAD-DCBD-4151-83BE-5BE078D23C95}"/>
    <hyperlink ref="D19" location="Capital!A1" display="9. Capital" xr:uid="{11DFEC58-C085-4DFA-B11F-072BF8725524}"/>
    <hyperlink ref="D22" location="Glossary!A1" display="10. Glossary" xr:uid="{6B962CE8-4843-4D3E-963B-4C686B959338}"/>
    <hyperlink ref="D20" location="'Asset Quality'!A1" display="10. Asset Quality" xr:uid="{6DFFFD02-528B-4F86-AC55-C1D40BB1D3AE}"/>
    <hyperlink ref="D21" location="'IFRS9 stages'!A1" display="11. IFRS 9 stages" xr:uid="{BF5068BE-09A7-4E1C-844A-4630220099AB}"/>
  </hyperlinks>
  <printOptions horizontalCentered="1"/>
  <pageMargins left="0.70866141732283472" right="0.70866141732283472" top="0.74803149606299213" bottom="0.74803149606299213" header="0.31496062992125984" footer="0.31496062992125984"/>
  <pageSetup paperSize="9" scale="62" orientation="landscape" r:id="rId2"/>
  <headerFooter>
    <oddFooter>&amp;L&amp;12&amp;D &amp;T&amp;C&amp;12Page &amp;P of &amp;N&amp;R&amp;"-,Bold"&amp;12Optima bank&amp;"-,Regular"
Results factsheet</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tabColor theme="5"/>
  </sheetPr>
  <dimension ref="C1:X37"/>
  <sheetViews>
    <sheetView view="pageBreakPreview" zoomScale="85" zoomScaleNormal="85" zoomScaleSheetLayoutView="85" workbookViewId="0">
      <pane ySplit="7" topLeftCell="A8" activePane="bottomLeft" state="frozen"/>
      <selection activeCell="X22" sqref="X22"/>
      <selection pane="bottomLeft" activeCell="F3" sqref="F3"/>
    </sheetView>
  </sheetViews>
  <sheetFormatPr defaultColWidth="9.42578125" defaultRowHeight="15.75"/>
  <cols>
    <col min="1" max="1" width="5.42578125" style="33" customWidth="1"/>
    <col min="2" max="2" width="4.5703125" style="33" customWidth="1"/>
    <col min="3" max="3" width="35.5703125" style="33" customWidth="1"/>
    <col min="4" max="8" width="15.42578125" style="147" customWidth="1"/>
    <col min="9" max="9" width="16.42578125" style="147" customWidth="1"/>
    <col min="10" max="10" width="16.42578125" style="147" bestFit="1" customWidth="1"/>
    <col min="11" max="13" width="16.42578125" style="147" customWidth="1"/>
    <col min="14" max="14" width="5.140625" style="33" customWidth="1"/>
    <col min="15" max="15" width="15.140625" style="33" bestFit="1" customWidth="1"/>
    <col min="16" max="17" width="14.42578125" style="33" bestFit="1" customWidth="1"/>
    <col min="18" max="18" width="14" style="33" customWidth="1"/>
    <col min="19" max="19" width="16.140625" style="33" customWidth="1"/>
    <col min="20" max="16384" width="9.42578125" style="33"/>
  </cols>
  <sheetData>
    <row r="1" spans="3:24" ht="18.75" customHeight="1">
      <c r="C1" s="31"/>
      <c r="D1" s="143"/>
      <c r="E1" s="143"/>
      <c r="F1" s="143"/>
      <c r="G1" s="143"/>
      <c r="H1" s="143"/>
      <c r="I1" s="143"/>
      <c r="J1" s="143"/>
      <c r="K1" s="143"/>
      <c r="L1" s="143"/>
      <c r="M1" s="143"/>
    </row>
    <row r="2" spans="3:24" ht="15.75" customHeight="1">
      <c r="C2" s="31"/>
      <c r="D2" s="143"/>
      <c r="E2" s="143"/>
      <c r="F2" s="143"/>
      <c r="G2" s="143"/>
      <c r="H2" s="143"/>
      <c r="I2" s="143"/>
      <c r="J2" s="143"/>
      <c r="K2" s="143"/>
      <c r="L2" s="143"/>
      <c r="M2" s="143"/>
    </row>
    <row r="3" spans="3:24">
      <c r="C3" s="31"/>
      <c r="D3" s="143"/>
      <c r="E3" s="143"/>
      <c r="F3" s="143"/>
      <c r="G3" s="143"/>
      <c r="H3" s="143"/>
      <c r="I3" s="143"/>
      <c r="J3" s="143"/>
      <c r="K3" s="143"/>
      <c r="L3" s="143"/>
      <c r="M3" s="143"/>
      <c r="S3" s="121"/>
    </row>
    <row r="4" spans="3:24" ht="23.25" customHeight="1">
      <c r="C4" s="125"/>
      <c r="D4" s="183"/>
      <c r="E4" s="183"/>
      <c r="F4" s="183"/>
      <c r="G4" s="183"/>
      <c r="H4" s="183"/>
      <c r="I4" s="183"/>
      <c r="J4" s="183"/>
      <c r="K4" s="183"/>
      <c r="L4" s="183"/>
      <c r="M4" s="183"/>
      <c r="R4" s="56"/>
      <c r="S4" s="85"/>
    </row>
    <row r="5" spans="3:24" ht="23.25" customHeight="1">
      <c r="C5" s="6" t="s">
        <v>71</v>
      </c>
      <c r="D5" s="183"/>
      <c r="E5" s="183"/>
      <c r="F5" s="183"/>
      <c r="G5" s="183"/>
      <c r="H5" s="183"/>
      <c r="I5" s="183"/>
      <c r="J5" s="183"/>
      <c r="K5" s="183"/>
      <c r="L5" s="183"/>
      <c r="M5" s="183"/>
      <c r="O5" s="34"/>
    </row>
    <row r="6" spans="3:24" ht="23.25" customHeight="1">
      <c r="C6" s="125"/>
      <c r="D6" s="183"/>
      <c r="E6" s="183"/>
      <c r="F6" s="183"/>
      <c r="G6" s="183"/>
      <c r="H6" s="183"/>
      <c r="I6" s="183"/>
      <c r="J6" s="183"/>
      <c r="K6" s="183"/>
      <c r="L6" s="183"/>
      <c r="M6" s="183"/>
      <c r="O6" s="43" t="s">
        <v>81</v>
      </c>
      <c r="Q6" s="131"/>
      <c r="R6" s="56"/>
      <c r="S6" s="303"/>
    </row>
    <row r="7" spans="3:24">
      <c r="C7" s="32" t="s">
        <v>3</v>
      </c>
      <c r="D7" s="184" t="s">
        <v>82</v>
      </c>
      <c r="E7" s="184" t="s">
        <v>179</v>
      </c>
      <c r="F7" s="184" t="s">
        <v>186</v>
      </c>
      <c r="G7" s="184" t="s">
        <v>255</v>
      </c>
      <c r="H7" s="184" t="s">
        <v>260</v>
      </c>
      <c r="I7" s="184" t="s">
        <v>265</v>
      </c>
      <c r="J7" s="184" t="s">
        <v>271</v>
      </c>
      <c r="K7" s="184" t="s">
        <v>278</v>
      </c>
      <c r="L7" s="184" t="s">
        <v>288</v>
      </c>
      <c r="M7" s="184" t="s">
        <v>292</v>
      </c>
      <c r="Q7" s="85"/>
    </row>
    <row r="8" spans="3:24">
      <c r="C8" s="185"/>
      <c r="Q8" s="85"/>
    </row>
    <row r="9" spans="3:24" ht="20.100000000000001" customHeight="1">
      <c r="C9" s="187"/>
      <c r="O9" s="49"/>
      <c r="P9" s="147"/>
      <c r="Q9" s="85"/>
      <c r="T9" s="121"/>
      <c r="U9" s="121"/>
      <c r="W9" s="85"/>
      <c r="X9" s="121"/>
    </row>
    <row r="10" spans="3:24" ht="20.100000000000001" customHeight="1">
      <c r="C10" s="97" t="s">
        <v>77</v>
      </c>
      <c r="D10" s="156"/>
      <c r="E10" s="156"/>
      <c r="F10" s="156"/>
      <c r="G10" s="156"/>
      <c r="H10" s="156"/>
      <c r="I10" s="156"/>
      <c r="J10" s="156"/>
      <c r="K10" s="156"/>
      <c r="L10" s="156"/>
      <c r="M10" s="156"/>
      <c r="O10" s="49"/>
      <c r="P10" s="147"/>
      <c r="Q10" s="85"/>
      <c r="R10" s="121"/>
      <c r="W10" s="85"/>
      <c r="X10" s="121"/>
    </row>
    <row r="11" spans="3:24" ht="20.100000000000001" customHeight="1">
      <c r="C11" s="127" t="s">
        <v>73</v>
      </c>
      <c r="D11" s="133">
        <v>476.38454054581001</v>
      </c>
      <c r="E11" s="133">
        <v>494.72039774157997</v>
      </c>
      <c r="F11" s="133">
        <v>521.89870408532795</v>
      </c>
      <c r="G11" s="133">
        <v>551.25439431809605</v>
      </c>
      <c r="H11" s="133">
        <v>574.20467375999999</v>
      </c>
      <c r="I11" s="133">
        <v>594.99387271600006</v>
      </c>
      <c r="J11" s="133">
        <v>624.31212196600006</v>
      </c>
      <c r="K11" s="133">
        <v>654.24715100000003</v>
      </c>
      <c r="L11" s="133">
        <v>685.64183608999997</v>
      </c>
      <c r="M11" s="146">
        <v>717.51482597199993</v>
      </c>
      <c r="O11" s="133"/>
      <c r="P11" s="133"/>
      <c r="Q11" s="131"/>
      <c r="R11" s="85"/>
      <c r="T11" s="121"/>
    </row>
    <row r="12" spans="3:24" ht="20.100000000000001" customHeight="1">
      <c r="C12" s="127" t="s">
        <v>74</v>
      </c>
      <c r="D12" s="133">
        <v>476.38454054581001</v>
      </c>
      <c r="E12" s="133">
        <v>494.72039774157997</v>
      </c>
      <c r="F12" s="133">
        <v>521.89870408532795</v>
      </c>
      <c r="G12" s="133">
        <v>551.25439431809605</v>
      </c>
      <c r="H12" s="133">
        <v>574.20467375999999</v>
      </c>
      <c r="I12" s="133">
        <v>594.99387271600006</v>
      </c>
      <c r="J12" s="133">
        <v>772.95461466600011</v>
      </c>
      <c r="K12" s="133">
        <v>802.91541500000005</v>
      </c>
      <c r="L12" s="133">
        <v>836.41759862000004</v>
      </c>
      <c r="M12" s="146">
        <v>870.38117730199986</v>
      </c>
      <c r="Q12" s="85"/>
      <c r="R12" s="260"/>
      <c r="T12" s="121"/>
    </row>
    <row r="13" spans="3:24" ht="20.100000000000001" customHeight="1">
      <c r="C13" s="127" t="s">
        <v>75</v>
      </c>
      <c r="D13" s="133">
        <v>2687.7438707255301</v>
      </c>
      <c r="E13" s="147">
        <v>3092.2748449686942</v>
      </c>
      <c r="F13" s="147">
        <v>3270.20111716462</v>
      </c>
      <c r="G13" s="147">
        <v>3511.2855266042102</v>
      </c>
      <c r="H13" s="147">
        <v>3988.2488734653698</v>
      </c>
      <c r="I13" s="147">
        <v>4433.2704184265804</v>
      </c>
      <c r="J13" s="147">
        <v>4712.1114135012158</v>
      </c>
      <c r="K13" s="147">
        <v>4940.032821214314</v>
      </c>
      <c r="L13" s="147">
        <v>5624.9314583850164</v>
      </c>
      <c r="M13" s="147">
        <v>6100.7746781137921</v>
      </c>
      <c r="O13" s="133"/>
      <c r="Q13" s="85"/>
      <c r="R13" s="65"/>
    </row>
    <row r="14" spans="3:24" ht="20.100000000000001" customHeight="1">
      <c r="C14" s="130" t="s">
        <v>76</v>
      </c>
      <c r="D14" s="188">
        <v>0.17724328040871518</v>
      </c>
      <c r="E14" s="186">
        <v>0.159985907639005</v>
      </c>
      <c r="F14" s="186">
        <v>0.15959223466287376</v>
      </c>
      <c r="G14" s="186">
        <v>0.15699503504951881</v>
      </c>
      <c r="H14" s="186">
        <v>0.14397413300365991</v>
      </c>
      <c r="I14" s="186">
        <v>0.13421104885525353</v>
      </c>
      <c r="J14" s="186">
        <v>0.13249095090943969</v>
      </c>
      <c r="K14" s="186">
        <v>0.13240403193829328</v>
      </c>
      <c r="L14" s="186">
        <v>0.12189336726368853</v>
      </c>
      <c r="M14" s="186">
        <v>0.11761044520231941</v>
      </c>
      <c r="P14" s="65"/>
      <c r="Q14" s="85"/>
      <c r="R14" s="121"/>
    </row>
    <row r="15" spans="3:24" ht="20.100000000000001" customHeight="1">
      <c r="C15" s="130" t="s">
        <v>72</v>
      </c>
      <c r="D15" s="188">
        <v>0.17724328040871518</v>
      </c>
      <c r="E15" s="186">
        <v>0.159985907639005</v>
      </c>
      <c r="F15" s="186">
        <v>0.15959223466287376</v>
      </c>
      <c r="G15" s="186">
        <v>0.15699503504951881</v>
      </c>
      <c r="H15" s="186">
        <v>0.14397413300365991</v>
      </c>
      <c r="I15" s="186">
        <v>0.13421104885525353</v>
      </c>
      <c r="J15" s="186">
        <v>0.16403572556695464</v>
      </c>
      <c r="K15" s="186">
        <v>0.16249094564480268</v>
      </c>
      <c r="L15" s="186">
        <v>0.14869827389152673</v>
      </c>
      <c r="M15" s="186">
        <v>0.14266732066411936</v>
      </c>
      <c r="Q15" s="121"/>
      <c r="R15" s="121"/>
    </row>
    <row r="16" spans="3:24" ht="20.100000000000001" customHeight="1">
      <c r="C16" s="127"/>
      <c r="Q16" s="85"/>
      <c r="R16" s="121"/>
      <c r="S16" s="121"/>
    </row>
    <row r="17" spans="3:19" ht="27.75" customHeight="1">
      <c r="C17" s="187" t="s">
        <v>259</v>
      </c>
      <c r="Q17" s="121"/>
      <c r="R17" s="121"/>
      <c r="S17" s="121"/>
    </row>
    <row r="18" spans="3:19" ht="20.100000000000001" customHeight="1">
      <c r="C18" s="53" t="s">
        <v>8</v>
      </c>
      <c r="D18" s="189"/>
      <c r="E18" s="189"/>
      <c r="F18" s="189"/>
      <c r="G18" s="189"/>
      <c r="H18" s="189"/>
      <c r="I18" s="189"/>
      <c r="J18" s="189"/>
      <c r="K18" s="189"/>
      <c r="L18" s="316"/>
      <c r="M18" s="316"/>
      <c r="O18" s="190"/>
      <c r="Q18" s="85"/>
    </row>
    <row r="19" spans="3:19" ht="20.100000000000001" customHeight="1">
      <c r="C19" s="39" t="s">
        <v>78</v>
      </c>
      <c r="D19" s="191">
        <v>2314899.8023533206</v>
      </c>
      <c r="E19" s="191">
        <v>2716191.1047841287</v>
      </c>
      <c r="F19" s="191">
        <v>2899909.4273559777</v>
      </c>
      <c r="G19" s="191">
        <v>3157299.0874667433</v>
      </c>
      <c r="H19" s="191">
        <v>3540912.1831666902</v>
      </c>
      <c r="I19" s="191">
        <v>4085541.6423190814</v>
      </c>
      <c r="J19" s="191">
        <v>4376221.9178840723</v>
      </c>
      <c r="K19" s="191">
        <v>4601494.3227227293</v>
      </c>
      <c r="L19" s="191">
        <v>5191556.2188443504</v>
      </c>
      <c r="M19" s="191">
        <v>5616286.8700000001</v>
      </c>
      <c r="O19" s="190"/>
      <c r="P19" s="190"/>
      <c r="Q19" s="85"/>
    </row>
    <row r="20" spans="3:19" ht="20.100000000000001" customHeight="1">
      <c r="C20" s="39" t="s">
        <v>79</v>
      </c>
      <c r="D20" s="191">
        <v>161132.54459313108</v>
      </c>
      <c r="E20" s="191">
        <v>165287.06756057197</v>
      </c>
      <c r="F20" s="191">
        <v>159495.01718465012</v>
      </c>
      <c r="G20" s="191">
        <v>143189.76651746401</v>
      </c>
      <c r="H20" s="191">
        <v>107380.38989074031</v>
      </c>
      <c r="I20" s="191">
        <v>133482.56078964623</v>
      </c>
      <c r="J20" s="191">
        <v>121643.28029929327</v>
      </c>
      <c r="K20" s="191">
        <v>124292.28317373361</v>
      </c>
      <c r="L20" s="191">
        <v>133995.36864634804</v>
      </c>
      <c r="M20" s="191">
        <v>185107.94020794393</v>
      </c>
      <c r="O20" s="190"/>
      <c r="Q20" s="85"/>
    </row>
    <row r="21" spans="3:19" ht="20.100000000000001" customHeight="1">
      <c r="C21" s="39" t="s">
        <v>80</v>
      </c>
      <c r="D21" s="191">
        <v>210796.67262399313</v>
      </c>
      <c r="E21" s="191">
        <v>210796.67262399313</v>
      </c>
      <c r="F21" s="191">
        <v>210796.67262399313</v>
      </c>
      <c r="G21" s="191">
        <v>210796.67262399313</v>
      </c>
      <c r="H21" s="191">
        <v>339956.30040794302</v>
      </c>
      <c r="I21" s="191">
        <v>214246.21531785117</v>
      </c>
      <c r="J21" s="191">
        <v>214246.21531785117</v>
      </c>
      <c r="K21" s="191">
        <v>214246.21531785117</v>
      </c>
      <c r="L21" s="191">
        <v>299379.87089431798</v>
      </c>
      <c r="M21" s="191">
        <v>299379.87089431816</v>
      </c>
      <c r="O21" s="190"/>
      <c r="Q21" s="120"/>
    </row>
    <row r="22" spans="3:19" ht="4.5" customHeight="1">
      <c r="C22" s="53"/>
      <c r="D22" s="189"/>
      <c r="E22" s="189"/>
      <c r="F22" s="189"/>
      <c r="G22" s="189"/>
      <c r="H22" s="189"/>
      <c r="I22" s="189"/>
      <c r="J22" s="189"/>
      <c r="K22" s="189"/>
      <c r="L22" s="189"/>
      <c r="M22" s="189"/>
      <c r="N22" s="133"/>
      <c r="O22" s="190"/>
      <c r="Q22" s="120"/>
    </row>
    <row r="23" spans="3:19">
      <c r="D23" s="193"/>
      <c r="E23" s="193"/>
      <c r="F23" s="193"/>
      <c r="G23" s="193"/>
      <c r="H23" s="193"/>
      <c r="I23" s="193"/>
      <c r="J23" s="193"/>
      <c r="K23" s="193"/>
      <c r="L23" s="193"/>
      <c r="M23" s="193"/>
      <c r="N23" s="65"/>
      <c r="O23" s="190"/>
      <c r="Q23" s="120"/>
    </row>
    <row r="24" spans="3:19">
      <c r="D24" s="192"/>
      <c r="E24" s="192"/>
      <c r="F24" s="192"/>
      <c r="G24" s="192"/>
      <c r="H24" s="192"/>
      <c r="I24" s="192"/>
      <c r="J24" s="192"/>
      <c r="K24" s="192"/>
      <c r="L24" s="192"/>
      <c r="M24" s="192"/>
      <c r="N24" s="190"/>
      <c r="P24" s="56"/>
    </row>
    <row r="25" spans="3:19">
      <c r="D25" s="160"/>
      <c r="E25" s="193"/>
      <c r="F25" s="193"/>
      <c r="G25" s="193"/>
      <c r="H25" s="193"/>
      <c r="I25" s="193"/>
      <c r="J25" s="193"/>
      <c r="K25" s="193"/>
      <c r="L25" s="193"/>
      <c r="M25" s="193"/>
      <c r="N25" s="160"/>
      <c r="P25" s="164"/>
    </row>
    <row r="26" spans="3:19">
      <c r="E26" s="160"/>
      <c r="F26" s="193"/>
      <c r="G26" s="193"/>
      <c r="H26" s="193"/>
      <c r="I26" s="160"/>
      <c r="J26" s="160"/>
      <c r="K26" s="160"/>
      <c r="L26" s="160"/>
      <c r="M26" s="160"/>
      <c r="O26" s="46"/>
      <c r="P26" s="164"/>
    </row>
    <row r="27" spans="3:19">
      <c r="E27" s="160"/>
      <c r="F27" s="160"/>
      <c r="G27" s="160"/>
      <c r="H27" s="160"/>
      <c r="I27" s="160"/>
      <c r="J27" s="160"/>
      <c r="K27" s="194"/>
      <c r="L27" s="194"/>
      <c r="M27" s="194"/>
      <c r="N27" s="46"/>
      <c r="P27" s="164"/>
    </row>
    <row r="28" spans="3:19">
      <c r="D28" s="160"/>
      <c r="E28" s="160"/>
      <c r="F28" s="160"/>
      <c r="G28" s="160"/>
      <c r="H28" s="266"/>
      <c r="I28" s="160"/>
      <c r="J28" s="160"/>
      <c r="K28" s="160"/>
      <c r="L28" s="160"/>
      <c r="M28" s="160"/>
      <c r="P28" s="164"/>
    </row>
    <row r="29" spans="3:19">
      <c r="E29" s="160"/>
      <c r="F29" s="160"/>
      <c r="G29" s="160"/>
      <c r="H29" s="266"/>
      <c r="I29" s="160"/>
      <c r="J29" s="160"/>
      <c r="K29" s="160"/>
      <c r="L29" s="160"/>
      <c r="M29" s="160"/>
      <c r="P29" s="164"/>
    </row>
    <row r="30" spans="3:19">
      <c r="D30" s="160"/>
      <c r="E30" s="160"/>
      <c r="F30" s="160"/>
      <c r="G30" s="160"/>
      <c r="H30" s="266"/>
      <c r="I30" s="193"/>
      <c r="J30" s="193"/>
      <c r="K30" s="193"/>
      <c r="L30" s="193"/>
      <c r="M30" s="193"/>
      <c r="P30" s="80"/>
    </row>
    <row r="31" spans="3:19">
      <c r="E31" s="160"/>
      <c r="F31" s="160"/>
      <c r="G31" s="160"/>
      <c r="H31" s="267"/>
      <c r="I31" s="160"/>
      <c r="J31" s="160"/>
      <c r="K31" s="160"/>
      <c r="L31" s="160"/>
      <c r="M31" s="160"/>
      <c r="P31" s="133"/>
    </row>
    <row r="32" spans="3:19">
      <c r="E32" s="194"/>
      <c r="I32" s="160"/>
      <c r="J32" s="160"/>
      <c r="K32" s="160"/>
      <c r="L32" s="160"/>
      <c r="M32" s="160"/>
    </row>
    <row r="33" spans="4:16">
      <c r="D33" s="160"/>
      <c r="E33" s="194"/>
      <c r="P33" s="120"/>
    </row>
    <row r="34" spans="4:16">
      <c r="D34" s="160"/>
      <c r="E34" s="194"/>
      <c r="P34" s="164"/>
    </row>
    <row r="35" spans="4:16">
      <c r="E35" s="194"/>
      <c r="P35" s="80"/>
    </row>
    <row r="36" spans="4:16">
      <c r="E36" s="194"/>
      <c r="P36" s="80"/>
    </row>
    <row r="37" spans="4:16">
      <c r="P37" s="120"/>
    </row>
  </sheetData>
  <hyperlinks>
    <hyperlink ref="O6" location="Cover!A1" display="cover" xr:uid="{A545F7A1-2612-4F4F-AC93-9D809B6FDFC6}"/>
  </hyperlinks>
  <printOptions horizontalCentered="1" verticalCentered="1"/>
  <pageMargins left="0.11811023622047245" right="0.11811023622047245" top="0.15748031496062992" bottom="0.15748031496062992" header="0.31496062992125984" footer="0.31496062992125984"/>
  <pageSetup paperSize="9" scale="60" orientation="landscape" r:id="rId1"/>
  <headerFooter>
    <oddFooter>&amp;L&amp;12&amp;D &amp;T&amp;C&amp;12Page &amp;P of &amp;N&amp;R&amp;"-,Bold"&amp;12Optima bank&amp;"-,Regular"
Results factsheet</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CCEE2-DBCE-41ED-8EC7-92EDE5A12FE8}">
  <sheetPr>
    <tabColor rgb="FF92D050"/>
    <pageSetUpPr fitToPage="1"/>
  </sheetPr>
  <dimension ref="C1:AF82"/>
  <sheetViews>
    <sheetView view="pageBreakPreview" zoomScale="55" zoomScaleNormal="85" zoomScaleSheetLayoutView="55" workbookViewId="0">
      <pane ySplit="7" topLeftCell="A8" activePane="bottomLeft" state="frozen"/>
      <selection activeCell="X22" sqref="X22"/>
      <selection pane="bottomLeft" activeCell="S6" sqref="S6"/>
    </sheetView>
  </sheetViews>
  <sheetFormatPr defaultColWidth="9.42578125" defaultRowHeight="15.75"/>
  <cols>
    <col min="1" max="1" width="5.42578125" style="196" customWidth="1"/>
    <col min="2" max="2" width="4.5703125" style="196" customWidth="1"/>
    <col min="3" max="3" width="40.42578125" style="196" customWidth="1"/>
    <col min="4" max="4" width="15.42578125" style="196" hidden="1" customWidth="1"/>
    <col min="5" max="5" width="14.42578125" style="196" hidden="1" customWidth="1"/>
    <col min="6" max="6" width="12" style="215" hidden="1" customWidth="1"/>
    <col min="7" max="7" width="14.42578125" style="215" hidden="1" customWidth="1"/>
    <col min="8" max="17" width="14.42578125" style="196" customWidth="1"/>
    <col min="18" max="18" width="7.42578125" style="196" customWidth="1"/>
    <col min="19" max="19" width="11" style="196" bestFit="1" customWidth="1"/>
    <col min="20" max="20" width="9.7109375" style="196" bestFit="1" customWidth="1"/>
    <col min="21" max="21" width="16.28515625" style="196" bestFit="1" customWidth="1"/>
    <col min="22" max="22" width="9.42578125" style="196"/>
    <col min="23" max="23" width="11" style="196" bestFit="1" customWidth="1"/>
    <col min="24" max="16384" width="9.42578125" style="196"/>
  </cols>
  <sheetData>
    <row r="1" spans="3:22" ht="18.75" customHeight="1">
      <c r="C1" s="195"/>
      <c r="D1" s="195"/>
      <c r="E1" s="195"/>
      <c r="F1" s="268"/>
      <c r="G1" s="268"/>
      <c r="H1" s="195"/>
      <c r="I1" s="195"/>
      <c r="J1" s="195"/>
      <c r="K1" s="195"/>
      <c r="L1" s="195"/>
      <c r="M1" s="195"/>
      <c r="N1" s="195"/>
      <c r="O1" s="195"/>
      <c r="P1" s="195"/>
      <c r="Q1" s="195"/>
    </row>
    <row r="2" spans="3:22" ht="15.75" customHeight="1">
      <c r="C2" s="195"/>
      <c r="D2" s="195"/>
      <c r="E2" s="195"/>
      <c r="F2" s="268"/>
      <c r="G2" s="268"/>
      <c r="H2" s="195"/>
      <c r="I2" s="195"/>
      <c r="J2" s="195"/>
      <c r="K2" s="195"/>
      <c r="L2" s="195"/>
      <c r="M2" s="195"/>
      <c r="N2" s="195"/>
      <c r="O2" s="195"/>
      <c r="P2" s="195"/>
      <c r="Q2" s="195"/>
    </row>
    <row r="3" spans="3:22">
      <c r="C3" s="195"/>
      <c r="D3" s="195"/>
      <c r="E3" s="195"/>
      <c r="F3" s="268"/>
      <c r="G3" s="268"/>
      <c r="H3" s="195"/>
      <c r="I3" s="195"/>
      <c r="J3" s="195"/>
      <c r="K3" s="195"/>
      <c r="L3" s="195"/>
      <c r="M3" s="195"/>
      <c r="N3" s="195"/>
      <c r="O3" s="195"/>
      <c r="P3" s="195"/>
      <c r="Q3" s="195"/>
    </row>
    <row r="4" spans="3:22" ht="23.25" customHeight="1">
      <c r="C4" s="197"/>
      <c r="D4" s="197"/>
      <c r="E4" s="197"/>
      <c r="F4" s="269"/>
      <c r="G4" s="269"/>
      <c r="H4" s="197"/>
      <c r="I4" s="197"/>
      <c r="J4" s="197"/>
      <c r="K4" s="197"/>
      <c r="L4" s="197"/>
      <c r="M4" s="197"/>
      <c r="N4" s="197"/>
      <c r="O4" s="197"/>
      <c r="P4" s="197"/>
      <c r="Q4" s="197"/>
    </row>
    <row r="5" spans="3:22" ht="23.25" customHeight="1">
      <c r="C5" s="241" t="s">
        <v>96</v>
      </c>
      <c r="D5" s="197"/>
      <c r="E5" s="197"/>
      <c r="F5" s="269"/>
      <c r="G5" s="269"/>
      <c r="H5" s="197"/>
      <c r="I5" s="197"/>
      <c r="J5" s="197"/>
      <c r="K5" s="197"/>
      <c r="L5" s="197"/>
      <c r="M5" s="197"/>
      <c r="N5" s="197"/>
      <c r="O5" s="197"/>
      <c r="P5" s="197"/>
      <c r="Q5" s="197"/>
      <c r="S5" s="198"/>
    </row>
    <row r="6" spans="3:22" ht="23.25" customHeight="1">
      <c r="C6" s="197"/>
      <c r="D6" s="197"/>
      <c r="E6" s="197"/>
      <c r="F6" s="269"/>
      <c r="G6" s="269"/>
      <c r="H6" s="197"/>
      <c r="I6" s="197"/>
      <c r="J6" s="197"/>
      <c r="K6" s="197"/>
      <c r="L6" s="197"/>
      <c r="M6" s="197"/>
      <c r="N6" s="197"/>
      <c r="O6" s="197"/>
      <c r="P6" s="197"/>
      <c r="Q6" s="197"/>
      <c r="S6" s="199" t="s">
        <v>81</v>
      </c>
    </row>
    <row r="7" spans="3:22">
      <c r="C7" s="200" t="s">
        <v>3</v>
      </c>
      <c r="D7" s="201" t="s">
        <v>2</v>
      </c>
      <c r="E7" s="201" t="s">
        <v>0</v>
      </c>
      <c r="F7" s="201" t="s">
        <v>280</v>
      </c>
      <c r="G7" s="201" t="s">
        <v>281</v>
      </c>
      <c r="H7" s="201" t="s">
        <v>82</v>
      </c>
      <c r="I7" s="201" t="s">
        <v>179</v>
      </c>
      <c r="J7" s="201" t="s">
        <v>186</v>
      </c>
      <c r="K7" s="201" t="s">
        <v>255</v>
      </c>
      <c r="L7" s="201" t="s">
        <v>260</v>
      </c>
      <c r="M7" s="201" t="s">
        <v>265</v>
      </c>
      <c r="N7" s="201" t="s">
        <v>271</v>
      </c>
      <c r="O7" s="201" t="s">
        <v>278</v>
      </c>
      <c r="P7" s="201" t="s">
        <v>288</v>
      </c>
      <c r="Q7" s="201" t="s">
        <v>292</v>
      </c>
    </row>
    <row r="9" spans="3:22" ht="20.100000000000001" customHeight="1">
      <c r="C9" s="202" t="s">
        <v>23</v>
      </c>
      <c r="D9" s="270">
        <v>1693.3118877585146</v>
      </c>
      <c r="E9" s="270">
        <v>1872.4236681485659</v>
      </c>
      <c r="F9" s="270">
        <v>2044.3775216206895</v>
      </c>
      <c r="G9" s="270">
        <v>2235.6603325871356</v>
      </c>
      <c r="H9" s="203">
        <v>2458.0230511255099</v>
      </c>
      <c r="I9" s="203">
        <v>2793.0969606793333</v>
      </c>
      <c r="J9" s="203">
        <v>3061.886</v>
      </c>
      <c r="K9" s="203">
        <v>3306.7412185499998</v>
      </c>
      <c r="L9" s="203">
        <v>3657.4984178900004</v>
      </c>
      <c r="M9" s="203">
        <v>3969.6604677708465</v>
      </c>
      <c r="N9" s="203">
        <v>4245.2523434271734</v>
      </c>
      <c r="O9" s="203">
        <v>4427.6627575299999</v>
      </c>
      <c r="P9" s="203">
        <v>5117.5037851416519</v>
      </c>
      <c r="Q9" s="203">
        <v>5497.2794186533347</v>
      </c>
      <c r="S9" s="237"/>
      <c r="T9" s="204"/>
      <c r="U9" s="237"/>
    </row>
    <row r="10" spans="3:22" ht="20.100000000000001" customHeight="1">
      <c r="C10" s="205" t="s">
        <v>87</v>
      </c>
      <c r="D10" s="271">
        <v>1608.5829999999999</v>
      </c>
      <c r="E10" s="271">
        <v>1783.261</v>
      </c>
      <c r="F10" s="271">
        <v>1935.4430000000002</v>
      </c>
      <c r="G10" s="271">
        <v>2114.4879999999998</v>
      </c>
      <c r="H10" s="206">
        <v>2327.1235066316776</v>
      </c>
      <c r="I10" s="207">
        <v>2651.4</v>
      </c>
      <c r="J10" s="207">
        <v>2906.8670000000002</v>
      </c>
      <c r="K10" s="207">
        <v>3145.17011361</v>
      </c>
      <c r="L10" s="207">
        <v>3489.8440572200002</v>
      </c>
      <c r="M10" s="207">
        <v>3795.2487785108465</v>
      </c>
      <c r="N10" s="207">
        <v>4053.850577467173</v>
      </c>
      <c r="O10" s="207">
        <v>4229.1097894499999</v>
      </c>
      <c r="P10" s="207">
        <v>4903.1577265116521</v>
      </c>
      <c r="Q10" s="207">
        <v>5263.3328278133349</v>
      </c>
      <c r="T10" s="209"/>
      <c r="U10" s="209"/>
      <c r="V10" s="210"/>
    </row>
    <row r="11" spans="3:22" ht="20.100000000000001" customHeight="1">
      <c r="C11" s="205" t="s">
        <v>17</v>
      </c>
      <c r="D11" s="272">
        <v>59.311001956198112</v>
      </c>
      <c r="E11" s="272">
        <v>66.147483340306806</v>
      </c>
      <c r="F11" s="272">
        <v>79.370351294142992</v>
      </c>
      <c r="G11" s="272">
        <v>86.87901227611151</v>
      </c>
      <c r="H11" s="206">
        <v>98.198219040386192</v>
      </c>
      <c r="I11" s="211">
        <v>103.69810244031264</v>
      </c>
      <c r="J11" s="207">
        <v>114.06</v>
      </c>
      <c r="K11" s="207">
        <v>121.66891403999998</v>
      </c>
      <c r="L11" s="207">
        <v>132.64080899999999</v>
      </c>
      <c r="M11" s="207">
        <v>142.11131099000002</v>
      </c>
      <c r="N11" s="207">
        <v>156.1041047300001</v>
      </c>
      <c r="O11" s="207">
        <v>167.16537230000003</v>
      </c>
      <c r="P11" s="207">
        <v>177.82989155999991</v>
      </c>
      <c r="Q11" s="207">
        <v>190.64965598999993</v>
      </c>
      <c r="T11" s="209"/>
      <c r="V11" s="210"/>
    </row>
    <row r="12" spans="3:22" ht="20.100000000000001" customHeight="1">
      <c r="C12" s="205" t="s">
        <v>97</v>
      </c>
      <c r="D12" s="272">
        <v>25.417885802316427</v>
      </c>
      <c r="E12" s="272">
        <v>23.01518480825915</v>
      </c>
      <c r="F12" s="272">
        <v>29.564170326546389</v>
      </c>
      <c r="G12" s="272">
        <v>34.493320311024199</v>
      </c>
      <c r="H12" s="206">
        <v>32.701325453442614</v>
      </c>
      <c r="I12" s="211">
        <v>38</v>
      </c>
      <c r="J12" s="207">
        <v>40.959000000000003</v>
      </c>
      <c r="K12" s="207">
        <v>39.902190900000001</v>
      </c>
      <c r="L12" s="207">
        <v>35.013551670000005</v>
      </c>
      <c r="M12" s="207">
        <v>32.30037827000001</v>
      </c>
      <c r="N12" s="207">
        <v>35.297661230000024</v>
      </c>
      <c r="O12" s="207">
        <v>31.387595780000002</v>
      </c>
      <c r="P12" s="207">
        <v>36.516167070000002</v>
      </c>
      <c r="Q12" s="207">
        <v>43.296934849999964</v>
      </c>
      <c r="T12" s="209"/>
      <c r="V12" s="210"/>
    </row>
    <row r="13" spans="3:22" ht="20.100000000000001" customHeight="1">
      <c r="C13" s="205"/>
      <c r="D13" s="273"/>
      <c r="E13" s="212"/>
      <c r="F13" s="213"/>
      <c r="G13" s="213"/>
      <c r="H13" s="205"/>
      <c r="I13" s="214"/>
      <c r="J13" s="215"/>
      <c r="K13" s="215"/>
      <c r="L13" s="215"/>
      <c r="M13" s="215"/>
      <c r="N13" s="215"/>
      <c r="O13" s="274"/>
      <c r="P13" s="274"/>
      <c r="Q13" s="274"/>
      <c r="T13" s="209"/>
      <c r="V13" s="210"/>
    </row>
    <row r="14" spans="3:22" ht="20.100000000000001" customHeight="1">
      <c r="C14" s="202" t="s">
        <v>98</v>
      </c>
      <c r="D14" s="270">
        <v>7.6353742314136035</v>
      </c>
      <c r="E14" s="270">
        <v>10.236485569999999</v>
      </c>
      <c r="F14" s="270">
        <v>10.971320352833693</v>
      </c>
      <c r="G14" s="270">
        <v>11.006102846907602</v>
      </c>
      <c r="H14" s="203">
        <v>11.127818040000001</v>
      </c>
      <c r="I14" s="216">
        <v>30.9626938</v>
      </c>
      <c r="J14" s="216">
        <v>31.611447390000002</v>
      </c>
      <c r="K14" s="216">
        <v>30.284339860000003</v>
      </c>
      <c r="L14" s="216">
        <v>31.165553410000001</v>
      </c>
      <c r="M14" s="216">
        <v>35.652604940000003</v>
      </c>
      <c r="N14" s="216">
        <v>62.659024340000009</v>
      </c>
      <c r="O14" s="288">
        <v>63.40585248</v>
      </c>
      <c r="P14" s="288">
        <v>67.165554840000013</v>
      </c>
      <c r="Q14" s="288">
        <v>72.004389029999984</v>
      </c>
      <c r="R14" s="302"/>
      <c r="S14" s="212"/>
      <c r="T14" s="218"/>
      <c r="U14" s="209"/>
      <c r="V14" s="210"/>
    </row>
    <row r="15" spans="3:22" ht="20.100000000000001" customHeight="1">
      <c r="C15" s="205" t="s">
        <v>87</v>
      </c>
      <c r="D15" s="271">
        <v>5.7583410257379279</v>
      </c>
      <c r="E15" s="271">
        <v>8.3304438300000001</v>
      </c>
      <c r="F15" s="271">
        <v>9.0717147049958555</v>
      </c>
      <c r="G15" s="271">
        <v>9.1220458896103054</v>
      </c>
      <c r="H15" s="206">
        <v>9.3178647800000007</v>
      </c>
      <c r="I15" s="207">
        <v>29.16590661</v>
      </c>
      <c r="J15" s="207">
        <v>31.547000000000001</v>
      </c>
      <c r="K15" s="207">
        <v>30.220127490000003</v>
      </c>
      <c r="L15" s="207">
        <v>31.146269100000001</v>
      </c>
      <c r="M15" s="207">
        <v>35.631495340000001</v>
      </c>
      <c r="N15" s="207">
        <v>62.61375807000001</v>
      </c>
      <c r="O15" s="207">
        <v>63.360241910000006</v>
      </c>
      <c r="P15" s="207">
        <v>67.129572980000006</v>
      </c>
      <c r="Q15" s="207">
        <v>71.767938139999984</v>
      </c>
      <c r="R15" s="219"/>
      <c r="T15" s="209"/>
      <c r="V15" s="210"/>
    </row>
    <row r="16" spans="3:22" ht="20.100000000000001" customHeight="1">
      <c r="C16" s="205" t="s">
        <v>17</v>
      </c>
      <c r="D16" s="271">
        <v>0</v>
      </c>
      <c r="E16" s="271">
        <v>0</v>
      </c>
      <c r="F16" s="271">
        <v>0</v>
      </c>
      <c r="G16" s="271">
        <v>9.01099E-3</v>
      </c>
      <c r="H16" s="206">
        <v>8.5337099999999999E-3</v>
      </c>
      <c r="I16" s="207">
        <v>8.1605699999999989E-3</v>
      </c>
      <c r="J16" s="207">
        <v>0</v>
      </c>
      <c r="K16" s="207">
        <v>0</v>
      </c>
      <c r="L16" s="207">
        <v>0</v>
      </c>
      <c r="M16" s="207">
        <v>0</v>
      </c>
      <c r="N16" s="207">
        <v>1.9272589999999999E-2</v>
      </c>
      <c r="O16" s="207">
        <v>1.9488449999999997E-2</v>
      </c>
      <c r="P16" s="207">
        <v>0</v>
      </c>
      <c r="Q16" s="207">
        <v>0.19830979999999998</v>
      </c>
      <c r="R16" s="219"/>
      <c r="V16" s="210"/>
    </row>
    <row r="17" spans="3:26" ht="20.100000000000001" customHeight="1">
      <c r="C17" s="205" t="s">
        <v>97</v>
      </c>
      <c r="D17" s="271">
        <v>1.8770332056756756</v>
      </c>
      <c r="E17" s="271">
        <v>1.9060417399999998</v>
      </c>
      <c r="F17" s="271">
        <v>1.8996056478378378</v>
      </c>
      <c r="G17" s="271">
        <v>1.740459672973</v>
      </c>
      <c r="H17" s="206">
        <v>1.8014195499999999</v>
      </c>
      <c r="I17" s="207">
        <v>1.7886266199999998</v>
      </c>
      <c r="J17" s="207">
        <v>6.4000000000000001E-2</v>
      </c>
      <c r="K17" s="207">
        <v>6.4212370000000005E-2</v>
      </c>
      <c r="L17" s="207">
        <v>1.9284309999999999E-2</v>
      </c>
      <c r="M17" s="207">
        <v>2.1109600000000003E-2</v>
      </c>
      <c r="N17" s="207">
        <v>2.5993680000000002E-2</v>
      </c>
      <c r="O17" s="207">
        <v>2.6122120000000002E-2</v>
      </c>
      <c r="P17" s="207">
        <v>3.5981859999999997E-2</v>
      </c>
      <c r="Q17" s="207">
        <v>3.8141090000000009E-2</v>
      </c>
      <c r="R17" s="219"/>
      <c r="V17" s="210"/>
    </row>
    <row r="18" spans="3:26" ht="20.100000000000001" customHeight="1">
      <c r="D18" s="219"/>
      <c r="E18" s="219"/>
      <c r="F18" s="219"/>
      <c r="G18" s="219"/>
      <c r="H18" s="206"/>
      <c r="I18" s="214"/>
      <c r="J18" s="215"/>
      <c r="K18" s="215"/>
      <c r="L18" s="215"/>
      <c r="M18" s="215"/>
      <c r="N18" s="215"/>
      <c r="O18" s="274"/>
      <c r="P18" s="274"/>
      <c r="Q18" s="274"/>
      <c r="V18" s="210"/>
    </row>
    <row r="19" spans="3:26" ht="20.100000000000001" customHeight="1">
      <c r="C19" s="202" t="s">
        <v>99</v>
      </c>
      <c r="D19" s="220">
        <v>4.5091363774223351E-3</v>
      </c>
      <c r="E19" s="220">
        <v>5.4669708272389742E-3</v>
      </c>
      <c r="F19" s="221">
        <v>5.3665823639736212E-3</v>
      </c>
      <c r="G19" s="221">
        <v>4.9229763065891117E-3</v>
      </c>
      <c r="H19" s="221">
        <v>4.5271414500790298E-3</v>
      </c>
      <c r="I19" s="221">
        <v>1.1091969113494417E-2</v>
      </c>
      <c r="J19" s="221">
        <v>1.0324175161975332E-2</v>
      </c>
      <c r="K19" s="221">
        <v>9.1616613559982324E-3</v>
      </c>
      <c r="L19" s="221">
        <v>8.5219788385075303E-3</v>
      </c>
      <c r="M19" s="221">
        <v>8.9812731414837203E-3</v>
      </c>
      <c r="N19" s="221">
        <v>1.4759787939817885E-2</v>
      </c>
      <c r="O19" s="221">
        <v>1.4320388871570553E-2</v>
      </c>
      <c r="P19" s="221">
        <v>1.3124671257696174E-2</v>
      </c>
      <c r="Q19" s="221">
        <v>1.3098186129247E-2</v>
      </c>
      <c r="R19" s="219"/>
      <c r="S19" s="344"/>
      <c r="U19" s="219"/>
      <c r="V19" s="219"/>
      <c r="W19" s="219"/>
      <c r="X19" s="219"/>
      <c r="Y19" s="219"/>
    </row>
    <row r="20" spans="3:26" ht="20.100000000000001" customHeight="1">
      <c r="C20" s="205" t="s">
        <v>87</v>
      </c>
      <c r="D20" s="276">
        <v>3.5797599662174277E-3</v>
      </c>
      <c r="E20" s="276">
        <v>4.6714663921882437E-3</v>
      </c>
      <c r="F20" s="276">
        <v>4.6871515745986088E-3</v>
      </c>
      <c r="G20" s="276">
        <v>4.3140684125945886E-3</v>
      </c>
      <c r="H20" s="222">
        <v>4.0040267538214392E-3</v>
      </c>
      <c r="I20" s="222">
        <v>1.1004417339278516E-2</v>
      </c>
      <c r="J20" s="223">
        <v>1.0852577706513575E-2</v>
      </c>
      <c r="K20" s="223">
        <v>9.6120438208050565E-3</v>
      </c>
      <c r="L20" s="223">
        <v>8.9258823967277908E-3</v>
      </c>
      <c r="M20" s="223">
        <v>9.3884478777122062E-3</v>
      </c>
      <c r="N20" s="223">
        <v>1.5445502214124723E-2</v>
      </c>
      <c r="O20" s="223">
        <v>1.5486581110534107E-2</v>
      </c>
      <c r="P20" s="223">
        <v>1.3691089849511999E-2</v>
      </c>
      <c r="Q20" s="223">
        <v>1.3635455041101051E-2</v>
      </c>
      <c r="R20" s="219"/>
      <c r="U20" s="219"/>
      <c r="V20" s="219"/>
      <c r="W20" s="219"/>
      <c r="X20" s="219"/>
      <c r="Y20" s="219"/>
    </row>
    <row r="21" spans="3:26" ht="20.100000000000001" customHeight="1">
      <c r="C21" s="205" t="s">
        <v>17</v>
      </c>
      <c r="D21" s="276">
        <v>0</v>
      </c>
      <c r="E21" s="276">
        <v>0</v>
      </c>
      <c r="F21" s="276">
        <v>0</v>
      </c>
      <c r="G21" s="276">
        <v>1.0371883569949019E-4</v>
      </c>
      <c r="H21" s="222">
        <v>8.6902899903819257E-5</v>
      </c>
      <c r="I21" s="222">
        <v>7.8695461227915172E-5</v>
      </c>
      <c r="J21" s="223">
        <v>0</v>
      </c>
      <c r="K21" s="223">
        <v>0</v>
      </c>
      <c r="L21" s="223">
        <v>0</v>
      </c>
      <c r="M21" s="223">
        <v>0</v>
      </c>
      <c r="N21" s="223">
        <v>1.2345985413602127E-4</v>
      </c>
      <c r="O21" s="223">
        <v>1.1658185981858394E-4</v>
      </c>
      <c r="P21" s="223">
        <v>0</v>
      </c>
      <c r="Q21" s="223">
        <v>1.0401791651300008E-3</v>
      </c>
      <c r="R21" s="219"/>
      <c r="V21" s="210"/>
    </row>
    <row r="22" spans="3:26" ht="20.100000000000001" customHeight="1">
      <c r="C22" s="205" t="s">
        <v>97</v>
      </c>
      <c r="D22" s="276">
        <v>7.3846944638669143E-2</v>
      </c>
      <c r="E22" s="276">
        <v>8.281670366235791E-2</v>
      </c>
      <c r="F22" s="276">
        <v>6.4253643070515509E-2</v>
      </c>
      <c r="G22" s="276">
        <v>5.0457875822894974E-2</v>
      </c>
      <c r="H22" s="222">
        <v>5.5087049990212446E-2</v>
      </c>
      <c r="I22" s="222">
        <v>4.7860493836951977E-2</v>
      </c>
      <c r="J22" s="223">
        <v>1.5625381479040016E-3</v>
      </c>
      <c r="K22" s="223">
        <v>1.6094704622468651E-3</v>
      </c>
      <c r="L22" s="223">
        <v>5.5089290355411779E-4</v>
      </c>
      <c r="M22" s="223">
        <v>6.5354033391015157E-4</v>
      </c>
      <c r="N22" s="223">
        <v>7.3641366295134519E-4</v>
      </c>
      <c r="O22" s="223">
        <v>8.3224341816727704E-4</v>
      </c>
      <c r="P22" s="223">
        <v>9.8536793116934325E-4</v>
      </c>
      <c r="Q22" s="223">
        <v>8.8091894107834379E-4</v>
      </c>
      <c r="R22" s="219"/>
      <c r="S22" s="219"/>
      <c r="V22" s="210"/>
    </row>
    <row r="23" spans="3:26" ht="20.100000000000001" customHeight="1">
      <c r="C23" s="224" t="s">
        <v>177</v>
      </c>
      <c r="D23" s="225"/>
      <c r="E23" s="226"/>
      <c r="F23" s="213"/>
      <c r="G23" s="225"/>
      <c r="H23" s="225"/>
      <c r="I23" s="227"/>
      <c r="J23" s="213"/>
      <c r="K23" s="213"/>
      <c r="L23" s="213"/>
      <c r="M23" s="213"/>
      <c r="N23" s="208"/>
      <c r="O23" s="208"/>
      <c r="P23" s="208"/>
      <c r="Q23" s="208"/>
      <c r="V23" s="210"/>
    </row>
    <row r="24" spans="3:26" ht="20.100000000000001" customHeight="1">
      <c r="C24" s="202" t="s">
        <v>100</v>
      </c>
      <c r="D24" s="228">
        <v>3.1682518547449905</v>
      </c>
      <c r="E24" s="228">
        <v>5.88013487</v>
      </c>
      <c r="F24" s="228">
        <v>6.5843967708863866</v>
      </c>
      <c r="G24" s="228">
        <v>6.6990232173066273</v>
      </c>
      <c r="H24" s="228">
        <v>7.116095210000001</v>
      </c>
      <c r="I24" s="229">
        <v>16.59481843</v>
      </c>
      <c r="J24" s="229">
        <v>18.874076859999999</v>
      </c>
      <c r="K24" s="228">
        <v>29.479090580000001</v>
      </c>
      <c r="L24" s="228">
        <v>15.564385939999999</v>
      </c>
      <c r="M24" s="228">
        <v>16.271571659999999</v>
      </c>
      <c r="N24" s="228">
        <v>19.585979850000001</v>
      </c>
      <c r="O24" s="275">
        <v>23.56</v>
      </c>
      <c r="P24" s="275">
        <v>26.465712459999999</v>
      </c>
      <c r="Q24" s="275">
        <v>23.648921340000005</v>
      </c>
      <c r="R24" s="219"/>
      <c r="S24" s="329"/>
      <c r="T24" s="212"/>
      <c r="V24" s="210"/>
    </row>
    <row r="25" spans="3:26" ht="20.100000000000001" customHeight="1">
      <c r="C25" s="205" t="s">
        <v>87</v>
      </c>
      <c r="D25" s="272">
        <v>2.9004320147449905</v>
      </c>
      <c r="E25" s="272">
        <v>4.5531055</v>
      </c>
      <c r="F25" s="320">
        <v>4.6665492130485484</v>
      </c>
      <c r="G25" s="320">
        <v>4.94688241000933</v>
      </c>
      <c r="H25" s="321">
        <v>5.318068610000001</v>
      </c>
      <c r="I25" s="321">
        <v>16.536175570000001</v>
      </c>
      <c r="J25" s="321">
        <v>18.811508929999999</v>
      </c>
      <c r="K25" s="321">
        <v>29.414878210000001</v>
      </c>
      <c r="L25" s="321">
        <v>15.54594</v>
      </c>
      <c r="M25" s="321">
        <v>16.251149779999999</v>
      </c>
      <c r="N25" s="321">
        <v>19.562615700000002</v>
      </c>
      <c r="O25" s="321">
        <v>23.52</v>
      </c>
      <c r="P25" s="321">
        <v>26.43164501</v>
      </c>
      <c r="Q25" s="321">
        <v>23.612409600000003</v>
      </c>
      <c r="R25" s="219"/>
      <c r="T25" s="219"/>
    </row>
    <row r="26" spans="3:26" ht="20.100000000000001" customHeight="1">
      <c r="C26" s="205" t="s">
        <v>17</v>
      </c>
      <c r="D26" s="272">
        <v>0</v>
      </c>
      <c r="E26" s="272">
        <v>0</v>
      </c>
      <c r="F26" s="320">
        <v>0</v>
      </c>
      <c r="G26" s="320">
        <v>0</v>
      </c>
      <c r="H26" s="321">
        <v>0</v>
      </c>
      <c r="I26" s="321">
        <v>0</v>
      </c>
      <c r="J26" s="321">
        <v>0</v>
      </c>
      <c r="K26" s="321">
        <v>0</v>
      </c>
      <c r="L26" s="321">
        <v>0</v>
      </c>
      <c r="M26" s="321">
        <v>0</v>
      </c>
      <c r="N26" s="321">
        <v>0</v>
      </c>
      <c r="O26" s="321">
        <v>1.9488449999999997E-2</v>
      </c>
      <c r="P26" s="321">
        <v>0</v>
      </c>
      <c r="Q26" s="321">
        <v>0</v>
      </c>
      <c r="R26" s="219"/>
      <c r="T26" s="218"/>
      <c r="U26" s="218"/>
      <c r="V26" s="218"/>
      <c r="W26" s="218"/>
      <c r="X26" s="218"/>
      <c r="Y26" s="218"/>
      <c r="Z26" s="218"/>
    </row>
    <row r="27" spans="3:26" ht="20.100000000000001" customHeight="1">
      <c r="C27" s="205" t="s">
        <v>97</v>
      </c>
      <c r="D27" s="272">
        <v>0.26781983999999998</v>
      </c>
      <c r="E27" s="272">
        <v>1.32702937</v>
      </c>
      <c r="F27" s="320">
        <v>1.917847557837838</v>
      </c>
      <c r="G27" s="320">
        <v>1.752140807297297</v>
      </c>
      <c r="H27" s="321">
        <v>1.7980265999999998</v>
      </c>
      <c r="I27" s="321">
        <v>5.8642859999999998E-2</v>
      </c>
      <c r="J27" s="321">
        <v>6.2567929999999994E-2</v>
      </c>
      <c r="K27" s="321">
        <v>6.4212370000000005E-2</v>
      </c>
      <c r="L27" s="321">
        <v>1.8445939999999997E-2</v>
      </c>
      <c r="M27" s="321">
        <v>2.0421880000000003E-2</v>
      </c>
      <c r="N27" s="321">
        <v>2.336415E-2</v>
      </c>
      <c r="O27" s="321">
        <v>2.5078679999999999E-2</v>
      </c>
      <c r="P27" s="321">
        <v>3.4067449999999999E-2</v>
      </c>
      <c r="Q27" s="321">
        <v>3.6511740000000008E-2</v>
      </c>
      <c r="R27" s="219"/>
      <c r="T27" s="201"/>
      <c r="U27" s="201"/>
      <c r="V27" s="201"/>
      <c r="W27" s="201"/>
      <c r="X27" s="201"/>
    </row>
    <row r="28" spans="3:26" ht="20.100000000000001" customHeight="1">
      <c r="C28" s="224"/>
      <c r="D28" s="219"/>
      <c r="E28" s="219"/>
      <c r="F28" s="219"/>
      <c r="G28" s="219"/>
      <c r="H28" s="206"/>
      <c r="I28" s="227"/>
      <c r="J28" s="213"/>
      <c r="K28" s="213"/>
      <c r="L28" s="213"/>
      <c r="M28" s="213"/>
      <c r="N28" s="213"/>
      <c r="O28" s="277"/>
      <c r="P28" s="277"/>
      <c r="Q28" s="277"/>
      <c r="T28" s="219"/>
      <c r="U28" s="219"/>
      <c r="V28" s="219"/>
      <c r="W28" s="219"/>
      <c r="X28" s="219"/>
    </row>
    <row r="29" spans="3:26" ht="20.100000000000001" customHeight="1">
      <c r="C29" s="202" t="s">
        <v>101</v>
      </c>
      <c r="D29" s="220">
        <v>1.8710385710094413E-3</v>
      </c>
      <c r="E29" s="220">
        <v>3.1403869594396976E-3</v>
      </c>
      <c r="F29" s="221">
        <v>3.2207342828082831E-3</v>
      </c>
      <c r="G29" s="221">
        <v>2.9964405234825763E-3</v>
      </c>
      <c r="H29" s="221">
        <v>2.8950482001141552E-3</v>
      </c>
      <c r="I29" s="221">
        <v>5.9448707744417231E-3</v>
      </c>
      <c r="J29" s="221">
        <v>6.1641997317992891E-3</v>
      </c>
      <c r="K29" s="221">
        <v>8.9180562041400076E-3</v>
      </c>
      <c r="L29" s="221">
        <v>4.2559606072159317E-3</v>
      </c>
      <c r="M29" s="221">
        <v>4.099687757562435E-3</v>
      </c>
      <c r="N29" s="221">
        <v>4.6136197016237498E-3</v>
      </c>
      <c r="O29" s="221">
        <v>5.3210918017484905E-3</v>
      </c>
      <c r="P29" s="221">
        <v>5.1716058397145732E-3</v>
      </c>
      <c r="Q29" s="221">
        <v>4.3019318355466216E-3</v>
      </c>
      <c r="R29" s="219"/>
      <c r="T29" s="219"/>
      <c r="U29" s="219"/>
      <c r="V29" s="219"/>
      <c r="W29" s="219"/>
      <c r="X29" s="219"/>
    </row>
    <row r="30" spans="3:26" ht="20.100000000000001" customHeight="1">
      <c r="C30" s="205" t="s">
        <v>87</v>
      </c>
      <c r="D30" s="278">
        <v>1.8030975179676714E-3</v>
      </c>
      <c r="E30" s="278">
        <v>2.5532468326285385E-3</v>
      </c>
      <c r="F30" s="278">
        <v>2.4111013411650707E-3</v>
      </c>
      <c r="G30" s="278">
        <v>2.3395178454591989E-3</v>
      </c>
      <c r="H30" s="230">
        <v>2.2852541323418944E-3</v>
      </c>
      <c r="I30" s="222">
        <v>6.2391675184706973E-3</v>
      </c>
      <c r="J30" s="223">
        <v>6.4714033803404134E-3</v>
      </c>
      <c r="K30" s="223">
        <v>9.355920104298799E-3</v>
      </c>
      <c r="L30" s="223">
        <v>4.4551477976727026E-3</v>
      </c>
      <c r="M30" s="223">
        <v>4.2819722048304072E-3</v>
      </c>
      <c r="N30" s="223">
        <v>4.8256874115529518E-3</v>
      </c>
      <c r="O30" s="223">
        <v>5.8644827643136895E-3</v>
      </c>
      <c r="P30" s="223">
        <v>5.3907392917593895E-3</v>
      </c>
      <c r="Q30" s="223">
        <v>4.4862087146044756E-3</v>
      </c>
      <c r="R30" s="219"/>
      <c r="V30" s="210"/>
    </row>
    <row r="31" spans="3:26" ht="20.100000000000001" customHeight="1">
      <c r="C31" s="205" t="s">
        <v>17</v>
      </c>
      <c r="D31" s="278">
        <v>0</v>
      </c>
      <c r="E31" s="278">
        <v>0</v>
      </c>
      <c r="F31" s="278">
        <v>0</v>
      </c>
      <c r="G31" s="278">
        <v>0</v>
      </c>
      <c r="H31" s="230">
        <v>0</v>
      </c>
      <c r="I31" s="222">
        <v>0</v>
      </c>
      <c r="J31" s="223">
        <v>0</v>
      </c>
      <c r="K31" s="223">
        <v>0</v>
      </c>
      <c r="L31" s="223">
        <v>0</v>
      </c>
      <c r="M31" s="223">
        <v>0</v>
      </c>
      <c r="N31" s="223">
        <v>0</v>
      </c>
      <c r="O31" s="223">
        <v>1.1658185981858394E-4</v>
      </c>
      <c r="P31" s="223">
        <v>0</v>
      </c>
      <c r="Q31" s="223">
        <v>0</v>
      </c>
      <c r="R31" s="219"/>
      <c r="V31" s="210"/>
    </row>
    <row r="32" spans="3:26" ht="20.100000000000001" customHeight="1">
      <c r="C32" s="205" t="s">
        <v>97</v>
      </c>
      <c r="D32" s="278">
        <v>1.053666863101543E-2</v>
      </c>
      <c r="E32" s="278">
        <v>5.7658862227505853E-2</v>
      </c>
      <c r="F32" s="278">
        <v>6.4870670702223493E-2</v>
      </c>
      <c r="G32" s="278">
        <v>5.1092772336017889E-2</v>
      </c>
      <c r="H32" s="230">
        <v>5.4983294256982895E-2</v>
      </c>
      <c r="I32" s="222">
        <v>1.5691795080245636E-3</v>
      </c>
      <c r="J32" s="223">
        <v>1.52757464781855E-3</v>
      </c>
      <c r="K32" s="223">
        <v>1.6094704622468651E-3</v>
      </c>
      <c r="L32" s="223">
        <v>5.2694327385242423E-4</v>
      </c>
      <c r="M32" s="223">
        <v>6.3224894238986284E-4</v>
      </c>
      <c r="N32" s="223">
        <v>6.6191779244972892E-4</v>
      </c>
      <c r="O32" s="223">
        <v>7.9899971236344243E-4</v>
      </c>
      <c r="P32" s="223">
        <v>9.3294156351881317E-4</v>
      </c>
      <c r="Q32" s="223">
        <v>8.4328694690497333E-4</v>
      </c>
      <c r="R32" s="219"/>
      <c r="V32" s="210"/>
    </row>
    <row r="33" spans="3:27">
      <c r="D33" s="231"/>
      <c r="E33" s="231"/>
      <c r="F33" s="231"/>
      <c r="G33" s="231"/>
      <c r="H33" s="231"/>
      <c r="I33" s="214"/>
      <c r="J33" s="215"/>
      <c r="K33" s="215"/>
      <c r="L33" s="215"/>
      <c r="M33" s="215"/>
      <c r="N33" s="215"/>
      <c r="O33" s="274"/>
      <c r="P33" s="274"/>
      <c r="Q33" s="274"/>
      <c r="V33" s="210"/>
    </row>
    <row r="34" spans="3:27" ht="20.100000000000001" customHeight="1">
      <c r="C34" s="202" t="s">
        <v>102</v>
      </c>
      <c r="D34" s="228">
        <v>18.907084078040064</v>
      </c>
      <c r="E34" s="228">
        <v>22.781891986015463</v>
      </c>
      <c r="F34" s="228">
        <v>24.115369146294906</v>
      </c>
      <c r="G34" s="228">
        <v>26.610344103240806</v>
      </c>
      <c r="H34" s="228">
        <v>27.586648928232677</v>
      </c>
      <c r="I34" s="229">
        <v>30.507243328758449</v>
      </c>
      <c r="J34" s="229">
        <v>32.821563310097702</v>
      </c>
      <c r="K34" s="228">
        <v>35.220369036908458</v>
      </c>
      <c r="L34" s="228">
        <v>44.900877554359219</v>
      </c>
      <c r="M34" s="228">
        <v>50.209373441872444</v>
      </c>
      <c r="N34" s="279">
        <v>55.282125242823284</v>
      </c>
      <c r="O34" s="280">
        <v>59.260034113808651</v>
      </c>
      <c r="P34" s="280">
        <v>68.255614125149151</v>
      </c>
      <c r="Q34" s="280">
        <v>75.045065037691899</v>
      </c>
      <c r="R34" s="217"/>
      <c r="S34" s="218"/>
      <c r="T34" s="218"/>
      <c r="U34" s="218"/>
      <c r="V34" s="218"/>
      <c r="W34" s="218"/>
    </row>
    <row r="35" spans="3:27" ht="20.100000000000001" customHeight="1">
      <c r="C35" s="205" t="s">
        <v>87</v>
      </c>
      <c r="D35" s="232">
        <v>17.848886732287834</v>
      </c>
      <c r="E35" s="232">
        <v>21.599383060302685</v>
      </c>
      <c r="F35" s="322">
        <v>23.450462039640499</v>
      </c>
      <c r="G35" s="322">
        <v>26.009754721779736</v>
      </c>
      <c r="H35" s="322">
        <v>26.482031048899785</v>
      </c>
      <c r="I35" s="321">
        <v>27.775853841132381</v>
      </c>
      <c r="J35" s="321">
        <v>32.283000000000001</v>
      </c>
      <c r="K35" s="321">
        <v>34.588594394673116</v>
      </c>
      <c r="L35" s="321">
        <v>44.380662056941254</v>
      </c>
      <c r="M35" s="321">
        <v>49.636779938209486</v>
      </c>
      <c r="N35" s="321">
        <v>54.050598814617793</v>
      </c>
      <c r="O35" s="321">
        <v>58.52891323346055</v>
      </c>
      <c r="P35" s="321">
        <v>67.637098980333278</v>
      </c>
      <c r="Q35" s="321">
        <v>74.437298904848333</v>
      </c>
      <c r="S35" s="218"/>
      <c r="T35" s="218"/>
      <c r="U35" s="218"/>
      <c r="V35" s="218"/>
      <c r="W35" s="218"/>
    </row>
    <row r="36" spans="3:27" ht="20.100000000000001" customHeight="1">
      <c r="C36" s="205" t="s">
        <v>17</v>
      </c>
      <c r="D36" s="232">
        <v>0.28755071118578113</v>
      </c>
      <c r="E36" s="232">
        <v>0.32945195469120031</v>
      </c>
      <c r="F36" s="322">
        <v>0.29585947846764354</v>
      </c>
      <c r="G36" s="322">
        <v>0.36089403190008279</v>
      </c>
      <c r="H36" s="322">
        <v>0.35803592598776185</v>
      </c>
      <c r="I36" s="321">
        <v>0.36143163858702615</v>
      </c>
      <c r="J36" s="321">
        <v>0.33200000000000002</v>
      </c>
      <c r="K36" s="321">
        <v>0.43675287023367804</v>
      </c>
      <c r="L36" s="321">
        <v>0.37108120520446036</v>
      </c>
      <c r="M36" s="321">
        <v>0.37278822429338365</v>
      </c>
      <c r="N36" s="321">
        <v>0.41885934972512628</v>
      </c>
      <c r="O36" s="321">
        <v>0.41515785982124825</v>
      </c>
      <c r="P36" s="321">
        <v>0.35293123379306479</v>
      </c>
      <c r="Q36" s="321">
        <v>0.361805402545885</v>
      </c>
      <c r="V36" s="210"/>
    </row>
    <row r="37" spans="3:27" ht="20.100000000000001" customHeight="1">
      <c r="C37" s="205" t="s">
        <v>97</v>
      </c>
      <c r="D37" s="232">
        <v>0.77064663456645077</v>
      </c>
      <c r="E37" s="232">
        <v>0.85305697102157718</v>
      </c>
      <c r="F37" s="322">
        <v>0.36904762818676484</v>
      </c>
      <c r="G37" s="322">
        <v>0.23969534956098743</v>
      </c>
      <c r="H37" s="322">
        <v>0.74658195334513122</v>
      </c>
      <c r="I37" s="321">
        <v>2.3699578490390425</v>
      </c>
      <c r="J37" s="321">
        <v>0.20699999999999999</v>
      </c>
      <c r="K37" s="321">
        <v>0.1950217720016702</v>
      </c>
      <c r="L37" s="321">
        <v>0.14913429221350036</v>
      </c>
      <c r="M37" s="321">
        <v>0.19980527936957798</v>
      </c>
      <c r="N37" s="321">
        <v>0.81266707848036912</v>
      </c>
      <c r="O37" s="321">
        <v>0.31596302052684894</v>
      </c>
      <c r="P37" s="321">
        <v>0.26558391102281614</v>
      </c>
      <c r="Q37" s="321">
        <v>0.24596073029768281</v>
      </c>
      <c r="V37" s="210"/>
    </row>
    <row r="38" spans="3:27" ht="20.100000000000001" customHeight="1">
      <c r="E38" s="212"/>
      <c r="I38" s="214"/>
      <c r="J38" s="215"/>
      <c r="K38" s="215"/>
      <c r="L38" s="215"/>
      <c r="M38" s="215"/>
      <c r="N38" s="215"/>
      <c r="O38" s="274"/>
      <c r="P38" s="274"/>
      <c r="Q38" s="274"/>
      <c r="V38" s="210"/>
    </row>
    <row r="39" spans="3:27" ht="20.100000000000001" customHeight="1">
      <c r="C39" s="202" t="s">
        <v>103</v>
      </c>
      <c r="D39" s="220">
        <v>1.1165742244370535E-2</v>
      </c>
      <c r="E39" s="220">
        <v>1.2167060464762215E-2</v>
      </c>
      <c r="F39" s="220">
        <v>1.1795947123884114E-2</v>
      </c>
      <c r="G39" s="220">
        <v>1.1902677573764958E-2</v>
      </c>
      <c r="H39" s="220">
        <v>1.1223104240459015E-2</v>
      </c>
      <c r="I39" s="220">
        <v>1.092881010051029E-2</v>
      </c>
      <c r="J39" s="220">
        <v>1.072168338870315E-2</v>
      </c>
      <c r="K39" s="221">
        <v>1.0654915888579019E-2</v>
      </c>
      <c r="L39" s="221">
        <v>1.2277796685166164E-2</v>
      </c>
      <c r="M39" s="221">
        <v>1.2650453067206963E-2</v>
      </c>
      <c r="N39" s="221">
        <v>1.3022105818612956E-2</v>
      </c>
      <c r="O39" s="221">
        <v>1.3383584761090171E-2</v>
      </c>
      <c r="P39" s="221">
        <v>1.3337677311216652E-2</v>
      </c>
      <c r="Q39" s="221">
        <v>1.3651309915782969E-2</v>
      </c>
      <c r="R39" s="219"/>
      <c r="V39" s="210"/>
    </row>
    <row r="40" spans="3:27" ht="20.100000000000001" customHeight="1">
      <c r="C40" s="205" t="s">
        <v>87</v>
      </c>
      <c r="D40" s="278">
        <v>1.1096030936723711E-2</v>
      </c>
      <c r="E40" s="278">
        <v>1.2112294868952265E-2</v>
      </c>
      <c r="F40" s="278">
        <v>1.2116327910271962E-2</v>
      </c>
      <c r="G40" s="278">
        <v>1.2300734136008214E-2</v>
      </c>
      <c r="H40" s="230">
        <v>1.1379727364462222E-2</v>
      </c>
      <c r="I40" s="222">
        <v>1.0479944673409312E-2</v>
      </c>
      <c r="J40" s="223">
        <v>1.1105771265076799E-2</v>
      </c>
      <c r="K40" s="223">
        <v>1.1001511662439718E-2</v>
      </c>
      <c r="L40" s="223">
        <v>1.2718588185869644E-2</v>
      </c>
      <c r="M40" s="223">
        <v>1.3080969516056048E-2</v>
      </c>
      <c r="N40" s="223">
        <v>1.3333150243635362E-2</v>
      </c>
      <c r="O40" s="223">
        <v>1.3839037673066828E-2</v>
      </c>
      <c r="P40" s="223">
        <v>1.3794599878893482E-2</v>
      </c>
      <c r="Q40" s="223">
        <v>1.4142616729744886E-2</v>
      </c>
      <c r="R40" s="219"/>
      <c r="V40" s="210"/>
    </row>
    <row r="41" spans="3:27" ht="20.100000000000001" customHeight="1">
      <c r="C41" s="205" t="s">
        <v>17</v>
      </c>
      <c r="D41" s="278">
        <v>4.8481850196720805E-3</v>
      </c>
      <c r="E41" s="278">
        <v>4.9805667283860152E-3</v>
      </c>
      <c r="F41" s="278">
        <v>3.7275818192009946E-3</v>
      </c>
      <c r="G41" s="278">
        <v>4.1539840571980721E-3</v>
      </c>
      <c r="H41" s="230">
        <v>3.6460531513357857E-3</v>
      </c>
      <c r="I41" s="222">
        <v>3.4854219130486192E-3</v>
      </c>
      <c r="J41" s="223">
        <v>2.9107487287392602E-3</v>
      </c>
      <c r="K41" s="223">
        <v>3.5896833113024315E-3</v>
      </c>
      <c r="L41" s="223">
        <v>2.7976397912686164E-3</v>
      </c>
      <c r="M41" s="223">
        <v>2.6232129004820433E-3</v>
      </c>
      <c r="N41" s="223">
        <v>2.6832052267273267E-3</v>
      </c>
      <c r="O41" s="223">
        <v>2.483515898712524E-3</v>
      </c>
      <c r="P41" s="223">
        <v>1.9846564078569748E-3</v>
      </c>
      <c r="Q41" s="223">
        <v>1.8977500938415679E-3</v>
      </c>
      <c r="R41" s="219"/>
      <c r="V41" s="210"/>
    </row>
    <row r="42" spans="3:27" ht="20.100000000000001" customHeight="1">
      <c r="C42" s="205" t="s">
        <v>97</v>
      </c>
      <c r="D42" s="278">
        <v>3.0319069042957888E-2</v>
      </c>
      <c r="E42" s="278">
        <v>3.7064962898557832E-2</v>
      </c>
      <c r="F42" s="278">
        <v>1.248293539478725E-2</v>
      </c>
      <c r="G42" s="278">
        <v>6.9895637805573799E-3</v>
      </c>
      <c r="H42" s="230">
        <v>2.2830326997235986E-2</v>
      </c>
      <c r="I42" s="222">
        <v>6.3415892260268988E-2</v>
      </c>
      <c r="J42" s="223">
        <v>5.053834322127004E-3</v>
      </c>
      <c r="K42" s="223">
        <v>4.88818247218925E-3</v>
      </c>
      <c r="L42" s="223">
        <v>4.2603040117579257E-3</v>
      </c>
      <c r="M42" s="223">
        <v>6.1883401525737415E-3</v>
      </c>
      <c r="N42" s="223">
        <v>2.3023255653824196E-2</v>
      </c>
      <c r="O42" s="223">
        <v>1.0066493233233836E-2</v>
      </c>
      <c r="P42" s="223">
        <v>7.2730500579018227E-3</v>
      </c>
      <c r="Q42" s="223">
        <v>5.6807885165497578E-3</v>
      </c>
      <c r="R42" s="219"/>
      <c r="V42" s="210"/>
    </row>
    <row r="43" spans="3:27" ht="20.100000000000001" customHeight="1">
      <c r="D43" s="233"/>
      <c r="E43" s="281"/>
      <c r="F43" s="234"/>
      <c r="G43" s="234"/>
      <c r="H43" s="233"/>
      <c r="I43" s="234"/>
      <c r="J43" s="215"/>
      <c r="K43" s="215"/>
      <c r="L43" s="215"/>
      <c r="M43" s="215"/>
      <c r="N43" s="215"/>
      <c r="O43" s="274"/>
      <c r="P43" s="274"/>
      <c r="Q43" s="274"/>
      <c r="V43" s="210"/>
    </row>
    <row r="44" spans="3:27" ht="20.100000000000001" customHeight="1">
      <c r="C44" s="202" t="s">
        <v>104</v>
      </c>
      <c r="D44" s="282"/>
      <c r="E44" s="283"/>
      <c r="F44" s="284">
        <v>0.36008456081436685</v>
      </c>
      <c r="G44" s="235">
        <v>0.33939024573840698</v>
      </c>
      <c r="H44" s="235">
        <v>0.57742034687473631</v>
      </c>
      <c r="I44" s="235">
        <v>0.33755713685442224</v>
      </c>
      <c r="J44" s="220">
        <v>0.27651375440547327</v>
      </c>
      <c r="K44" s="220">
        <v>0.29872196371353493</v>
      </c>
      <c r="L44" s="220">
        <v>0.47967542391267903</v>
      </c>
      <c r="M44" s="220">
        <v>0.54625873841575279</v>
      </c>
      <c r="N44" s="220">
        <v>0.34426501237805845</v>
      </c>
      <c r="O44" s="220">
        <v>0.40846424800866576</v>
      </c>
      <c r="P44" s="220">
        <v>0.48071294851221524</v>
      </c>
      <c r="Q44" s="220">
        <v>0.46791425763778688</v>
      </c>
      <c r="S44" s="218"/>
      <c r="U44" s="217"/>
      <c r="V44" s="210"/>
      <c r="W44" s="218"/>
      <c r="X44" s="218"/>
      <c r="Y44" s="218"/>
      <c r="Z44" s="218"/>
      <c r="AA44" s="218"/>
    </row>
    <row r="45" spans="3:27" ht="20.100000000000001" customHeight="1">
      <c r="C45" s="205" t="s">
        <v>87</v>
      </c>
      <c r="D45" s="278">
        <v>0.55656633905678388</v>
      </c>
      <c r="E45" s="278">
        <v>0.39752578945124462</v>
      </c>
      <c r="F45" s="278">
        <v>0.4078110391596067</v>
      </c>
      <c r="G45" s="278">
        <v>0.40562139658001051</v>
      </c>
      <c r="H45" s="236">
        <v>0.63668530111624444</v>
      </c>
      <c r="I45" s="222">
        <v>0.29699314599091392</v>
      </c>
      <c r="J45" s="222">
        <v>0.27501822677275178</v>
      </c>
      <c r="K45" s="222">
        <v>0.29723198277206403</v>
      </c>
      <c r="L45" s="222">
        <v>0.47935326332279682</v>
      </c>
      <c r="M45" s="222">
        <v>0.5459855408852351</v>
      </c>
      <c r="N45" s="222">
        <v>0.34409875359853426</v>
      </c>
      <c r="O45" s="222">
        <v>0.40834600614913585</v>
      </c>
      <c r="P45" s="222">
        <v>0.46611155999999998</v>
      </c>
      <c r="Q45" s="222">
        <v>0.46801947826259382</v>
      </c>
      <c r="R45" s="217"/>
      <c r="S45" s="218"/>
      <c r="T45" s="298"/>
      <c r="U45" s="298"/>
      <c r="V45" s="298"/>
      <c r="W45" s="218"/>
      <c r="X45" s="218"/>
      <c r="Y45" s="218"/>
      <c r="Z45" s="218"/>
      <c r="AA45" s="218"/>
    </row>
    <row r="46" spans="3:27" ht="20.100000000000001" customHeight="1">
      <c r="C46" s="205" t="s">
        <v>17</v>
      </c>
      <c r="D46" s="278" t="s">
        <v>178</v>
      </c>
      <c r="E46" s="278" t="s">
        <v>178</v>
      </c>
      <c r="F46" s="278" t="s">
        <v>178</v>
      </c>
      <c r="G46" s="278">
        <v>1</v>
      </c>
      <c r="H46" s="236">
        <v>0</v>
      </c>
      <c r="I46" s="222">
        <v>1</v>
      </c>
      <c r="J46" s="222" t="s">
        <v>178</v>
      </c>
      <c r="K46" s="222" t="s">
        <v>178</v>
      </c>
      <c r="L46" s="222" t="s">
        <v>178</v>
      </c>
      <c r="M46" s="222" t="s">
        <v>178</v>
      </c>
      <c r="N46" s="222">
        <v>0.39276657822012973</v>
      </c>
      <c r="O46" s="222">
        <v>0.36</v>
      </c>
      <c r="P46" s="222" t="s">
        <v>178</v>
      </c>
      <c r="Q46" s="222">
        <v>0.32665695477450818</v>
      </c>
      <c r="R46" s="217"/>
      <c r="S46" s="298"/>
      <c r="T46" s="298"/>
      <c r="U46" s="298"/>
      <c r="V46" s="298"/>
      <c r="W46" s="299"/>
      <c r="X46" s="299"/>
      <c r="Y46" s="299"/>
      <c r="Z46" s="299"/>
      <c r="AA46" s="299"/>
    </row>
    <row r="47" spans="3:27" ht="20.100000000000001" customHeight="1">
      <c r="C47" s="205" t="s">
        <v>97</v>
      </c>
      <c r="D47" s="278">
        <v>0.16269911425997827</v>
      </c>
      <c r="E47" s="278">
        <v>0.15805664360739552</v>
      </c>
      <c r="F47" s="278">
        <v>0.13216304672801846</v>
      </c>
      <c r="G47" s="278">
        <v>2.0263012680571721E-2</v>
      </c>
      <c r="H47" s="236">
        <v>0.27360700587544978</v>
      </c>
      <c r="I47" s="222">
        <v>1.0005463905301153</v>
      </c>
      <c r="J47" s="222">
        <v>1.015625</v>
      </c>
      <c r="K47" s="222">
        <v>0.99994844093155255</v>
      </c>
      <c r="L47" s="222">
        <v>1</v>
      </c>
      <c r="M47" s="222">
        <v>1.0073966347064842</v>
      </c>
      <c r="N47" s="222">
        <v>1</v>
      </c>
      <c r="O47" s="222">
        <v>1</v>
      </c>
      <c r="P47" s="222">
        <v>1.028981270006609</v>
      </c>
      <c r="Q47" s="222">
        <v>1.0043761203468491</v>
      </c>
      <c r="R47" s="217"/>
      <c r="S47" s="298"/>
      <c r="T47" s="298"/>
      <c r="U47" s="298"/>
      <c r="V47" s="298"/>
      <c r="W47" s="298"/>
      <c r="X47" s="298"/>
    </row>
    <row r="48" spans="3:27" ht="20.100000000000001" customHeight="1">
      <c r="E48" s="212"/>
      <c r="I48" s="214"/>
      <c r="J48" s="234"/>
      <c r="K48" s="215"/>
      <c r="L48" s="215"/>
      <c r="M48" s="215"/>
      <c r="N48" s="215"/>
      <c r="O48" s="274"/>
      <c r="P48" s="274"/>
      <c r="Q48" s="274"/>
      <c r="R48" s="217"/>
      <c r="S48" s="298"/>
      <c r="T48" s="298"/>
      <c r="U48" s="298"/>
      <c r="V48" s="298"/>
      <c r="W48" s="298"/>
      <c r="X48" s="298"/>
    </row>
    <row r="49" spans="3:30" ht="27.6" customHeight="1">
      <c r="C49" s="202" t="s">
        <v>105</v>
      </c>
      <c r="D49" s="285"/>
      <c r="E49" s="286"/>
      <c r="F49" s="284">
        <v>0.43096422325989309</v>
      </c>
      <c r="G49" s="284">
        <v>0.40707375710460691</v>
      </c>
      <c r="H49" s="284">
        <v>0.5349041017897862</v>
      </c>
      <c r="I49" s="284">
        <v>0.25119912722905158</v>
      </c>
      <c r="J49" s="220">
        <v>0.2274738635703977</v>
      </c>
      <c r="K49" s="220">
        <v>0.29824619907703781</v>
      </c>
      <c r="L49" s="220">
        <v>0.50173951214530543</v>
      </c>
      <c r="M49" s="220">
        <v>0.66125621832353054</v>
      </c>
      <c r="N49" s="220">
        <v>0.56597725174079283</v>
      </c>
      <c r="O49" s="220">
        <v>0.56539321431320089</v>
      </c>
      <c r="P49" s="220">
        <v>0.60812069113534606</v>
      </c>
      <c r="Q49" s="220">
        <v>0.50953002366822753</v>
      </c>
      <c r="R49" s="218"/>
      <c r="S49" s="299"/>
      <c r="T49" s="299"/>
      <c r="U49" s="343"/>
      <c r="V49" s="299"/>
      <c r="W49" s="299"/>
      <c r="X49" s="299"/>
    </row>
    <row r="50" spans="3:30" ht="20.100000000000001" customHeight="1">
      <c r="C50" s="205" t="s">
        <v>87</v>
      </c>
      <c r="D50" s="278">
        <v>0.42519345457757479</v>
      </c>
      <c r="E50" s="278">
        <v>0.6642280329326874</v>
      </c>
      <c r="F50" s="278">
        <v>0.55055903253221972</v>
      </c>
      <c r="G50" s="278">
        <v>0.54017661195932098</v>
      </c>
      <c r="H50" s="236">
        <v>0.62371148257048337</v>
      </c>
      <c r="I50" s="222">
        <v>0.24854379297652196</v>
      </c>
      <c r="J50" s="222">
        <v>0.22490450279358956</v>
      </c>
      <c r="K50" s="222">
        <v>0.29671439045753201</v>
      </c>
      <c r="L50" s="222">
        <v>0.50114830421170098</v>
      </c>
      <c r="M50" s="222">
        <v>0.66083053860524643</v>
      </c>
      <c r="N50" s="222">
        <v>0.56545888687848345</v>
      </c>
      <c r="O50" s="222">
        <v>0.56528849699060424</v>
      </c>
      <c r="P50" s="222">
        <v>0.60761560230127132</v>
      </c>
      <c r="Q50" s="222">
        <v>0.5087716126226377</v>
      </c>
      <c r="V50" s="210"/>
    </row>
    <row r="51" spans="3:30" ht="20.100000000000001" customHeight="1">
      <c r="C51" s="205" t="s">
        <v>17</v>
      </c>
      <c r="D51" s="278" t="s">
        <v>178</v>
      </c>
      <c r="E51" s="278" t="s">
        <v>178</v>
      </c>
      <c r="F51" s="278" t="s">
        <v>178</v>
      </c>
      <c r="G51" s="278" t="s">
        <v>178</v>
      </c>
      <c r="H51" s="230" t="s">
        <v>178</v>
      </c>
      <c r="I51" s="222" t="s">
        <v>178</v>
      </c>
      <c r="J51" s="222" t="s">
        <v>178</v>
      </c>
      <c r="K51" s="222" t="s">
        <v>178</v>
      </c>
      <c r="L51" s="222" t="s">
        <v>178</v>
      </c>
      <c r="M51" s="222" t="s">
        <v>178</v>
      </c>
      <c r="N51" s="222" t="s">
        <v>178</v>
      </c>
      <c r="O51" s="222">
        <v>0.36</v>
      </c>
      <c r="P51" s="222" t="s">
        <v>178</v>
      </c>
      <c r="Q51" s="222" t="s">
        <v>178</v>
      </c>
      <c r="R51" s="287"/>
      <c r="V51" s="210"/>
    </row>
    <row r="52" spans="3:30" ht="20.100000000000001" customHeight="1">
      <c r="C52" s="205" t="s">
        <v>97</v>
      </c>
      <c r="D52" s="278">
        <v>0.99987745493388391</v>
      </c>
      <c r="E52" s="278">
        <v>0.19997770659740557</v>
      </c>
      <c r="F52" s="278">
        <v>0.13996348088407179</v>
      </c>
      <c r="G52" s="278">
        <v>3.127966072803226E-2</v>
      </c>
      <c r="H52" s="236">
        <v>0.27223627247839388</v>
      </c>
      <c r="I52" s="222">
        <v>0.99995308290011764</v>
      </c>
      <c r="J52" s="222">
        <v>0.99997110292796976</v>
      </c>
      <c r="K52" s="222">
        <v>0.99994844093155255</v>
      </c>
      <c r="L52" s="222">
        <v>1</v>
      </c>
      <c r="M52" s="222">
        <v>1</v>
      </c>
      <c r="N52" s="222">
        <v>1</v>
      </c>
      <c r="O52" s="222">
        <v>1</v>
      </c>
      <c r="P52" s="222">
        <v>1</v>
      </c>
      <c r="Q52" s="222">
        <v>1</v>
      </c>
      <c r="V52" s="210"/>
    </row>
    <row r="53" spans="3:30" ht="20.100000000000001" customHeight="1">
      <c r="E53" s="212"/>
      <c r="I53" s="214"/>
      <c r="J53" s="234"/>
      <c r="K53" s="215"/>
      <c r="L53" s="215"/>
      <c r="M53" s="215"/>
      <c r="N53" s="215"/>
      <c r="O53" s="274"/>
      <c r="P53" s="274"/>
      <c r="Q53" s="274"/>
      <c r="V53" s="210"/>
    </row>
    <row r="54" spans="3:30" ht="20.100000000000001" customHeight="1">
      <c r="C54" s="202" t="s">
        <v>106</v>
      </c>
      <c r="D54" s="285"/>
      <c r="E54" s="286"/>
      <c r="F54" s="288">
        <v>1885.2483702515935</v>
      </c>
      <c r="G54" s="288">
        <v>2019.6527456871054</v>
      </c>
      <c r="H54" s="288">
        <v>2249.24066494</v>
      </c>
      <c r="I54" s="288">
        <v>2542.9080292097833</v>
      </c>
      <c r="J54" s="288">
        <v>2748.241233094855</v>
      </c>
      <c r="K54" s="288">
        <v>3017.995774119498</v>
      </c>
      <c r="L54" s="288">
        <v>3104.1850079419273</v>
      </c>
      <c r="M54" s="288">
        <v>3290.7899622572477</v>
      </c>
      <c r="N54" s="288">
        <v>3464.4106055244806</v>
      </c>
      <c r="O54" s="288">
        <v>3726.0170361143696</v>
      </c>
      <c r="P54" s="288">
        <v>4285.7701596976231</v>
      </c>
      <c r="Q54" s="288">
        <v>5076.0775827923862</v>
      </c>
      <c r="V54" s="210"/>
      <c r="AA54" s="218"/>
    </row>
    <row r="55" spans="3:30" ht="20.100000000000001" customHeight="1">
      <c r="C55" s="205" t="s">
        <v>87</v>
      </c>
      <c r="D55" s="274">
        <v>1305.0740399533979</v>
      </c>
      <c r="E55" s="274">
        <v>1441.3829931599998</v>
      </c>
      <c r="F55" s="274">
        <v>1678.3144530415934</v>
      </c>
      <c r="G55" s="274">
        <v>1808.9299421671055</v>
      </c>
      <c r="H55" s="237">
        <v>2017.12356</v>
      </c>
      <c r="I55" s="207">
        <v>2310.796506149783</v>
      </c>
      <c r="J55" s="207">
        <v>2501.5874486348548</v>
      </c>
      <c r="K55" s="207">
        <v>2759.7385591094981</v>
      </c>
      <c r="L55" s="207">
        <v>2832.4836506919273</v>
      </c>
      <c r="M55" s="207">
        <v>3006.2571522872477</v>
      </c>
      <c r="N55" s="207">
        <v>3154.7080669644811</v>
      </c>
      <c r="O55" s="207">
        <v>3406.7900361143697</v>
      </c>
      <c r="P55" s="207">
        <v>3938.7980069076234</v>
      </c>
      <c r="Q55" s="207">
        <v>4704.0220295123863</v>
      </c>
      <c r="V55" s="210"/>
      <c r="AA55" s="218"/>
    </row>
    <row r="56" spans="3:30" ht="20.100000000000001" customHeight="1">
      <c r="C56" s="205" t="s">
        <v>17</v>
      </c>
      <c r="D56" s="274">
        <v>76.662395761484319</v>
      </c>
      <c r="E56" s="274">
        <v>87.403381229999994</v>
      </c>
      <c r="F56" s="274">
        <v>104.01111103133729</v>
      </c>
      <c r="G56" s="274">
        <v>109.6124585420464</v>
      </c>
      <c r="H56" s="237">
        <v>122.23073239048897</v>
      </c>
      <c r="I56" s="207">
        <v>128.19744945113442</v>
      </c>
      <c r="J56" s="207">
        <v>141.89635252553032</v>
      </c>
      <c r="K56" s="207">
        <v>151.8543716041242</v>
      </c>
      <c r="L56" s="207">
        <v>172.91799050000009</v>
      </c>
      <c r="M56" s="207">
        <v>184.21920844664228</v>
      </c>
      <c r="N56" s="207">
        <v>198.82939202382681</v>
      </c>
      <c r="O56" s="207">
        <v>212.977</v>
      </c>
      <c r="P56" s="207">
        <v>226.01209169776388</v>
      </c>
      <c r="Q56" s="207">
        <v>252.2512916780812</v>
      </c>
      <c r="V56" s="210"/>
      <c r="AA56" s="238"/>
    </row>
    <row r="57" spans="3:30" ht="20.100000000000001" customHeight="1">
      <c r="C57" s="205" t="s">
        <v>97</v>
      </c>
      <c r="D57" s="274">
        <v>75.883284758515657</v>
      </c>
      <c r="E57" s="274">
        <v>83.28641389000002</v>
      </c>
      <c r="F57" s="274">
        <v>102.92280617866274</v>
      </c>
      <c r="G57" s="274">
        <v>101.11034497795352</v>
      </c>
      <c r="H57" s="237">
        <v>109.88637254951108</v>
      </c>
      <c r="I57" s="207">
        <v>103.91407360886558</v>
      </c>
      <c r="J57" s="207">
        <v>104.75743193446975</v>
      </c>
      <c r="K57" s="207">
        <v>106.40284340587584</v>
      </c>
      <c r="L57" s="207">
        <v>98.783366749999999</v>
      </c>
      <c r="M57" s="207">
        <v>100.31360152335768</v>
      </c>
      <c r="N57" s="207">
        <v>110.87314653617314</v>
      </c>
      <c r="O57" s="207">
        <v>106.25</v>
      </c>
      <c r="P57" s="207">
        <v>120.96006109223606</v>
      </c>
      <c r="Q57" s="207">
        <v>119.80426160191878</v>
      </c>
      <c r="V57" s="210"/>
    </row>
    <row r="58" spans="3:30" ht="20.100000000000001" customHeight="1">
      <c r="E58" s="212"/>
      <c r="I58" s="214"/>
      <c r="J58" s="215"/>
      <c r="K58" s="215"/>
      <c r="L58" s="215"/>
      <c r="M58" s="215"/>
      <c r="N58" s="215"/>
      <c r="O58" s="274"/>
      <c r="P58" s="274"/>
      <c r="Q58" s="274"/>
      <c r="V58" s="210"/>
    </row>
    <row r="59" spans="3:30" ht="20.100000000000001" customHeight="1">
      <c r="C59" s="202" t="s">
        <v>107</v>
      </c>
      <c r="D59" s="285"/>
      <c r="E59" s="286"/>
      <c r="F59" s="284">
        <v>0.9221625410736537</v>
      </c>
      <c r="G59" s="284">
        <v>0.90338085631726384</v>
      </c>
      <c r="H59" s="284">
        <v>0.91506085099978618</v>
      </c>
      <c r="I59" s="284">
        <v>0.91042597697406846</v>
      </c>
      <c r="J59" s="284">
        <v>0.89756484503174028</v>
      </c>
      <c r="K59" s="284">
        <v>0.91267975769899645</v>
      </c>
      <c r="L59" s="284">
        <v>0.84871807264723909</v>
      </c>
      <c r="M59" s="284">
        <v>0.82898524671687679</v>
      </c>
      <c r="N59" s="284">
        <v>0.8160670615701674</v>
      </c>
      <c r="O59" s="284">
        <v>0.84153135416143399</v>
      </c>
      <c r="P59" s="284">
        <v>0.83747278744396536</v>
      </c>
      <c r="Q59" s="284">
        <v>0.92337994782806032</v>
      </c>
      <c r="V59" s="210"/>
    </row>
    <row r="60" spans="3:30" ht="20.100000000000001" customHeight="1">
      <c r="C60" s="205" t="s">
        <v>87</v>
      </c>
      <c r="D60" s="278">
        <v>0.81131905531352633</v>
      </c>
      <c r="E60" s="278">
        <v>0.80419589703001593</v>
      </c>
      <c r="F60" s="278">
        <v>0.86714273716716084</v>
      </c>
      <c r="G60" s="278">
        <v>0.83219053533602982</v>
      </c>
      <c r="H60" s="230">
        <v>0.86755069672060403</v>
      </c>
      <c r="I60" s="222">
        <v>0.87187309072367924</v>
      </c>
      <c r="J60" s="222">
        <v>0.86077108082736298</v>
      </c>
      <c r="K60" s="222">
        <v>0.87778345650274758</v>
      </c>
      <c r="L60" s="222">
        <v>0.81173176394120117</v>
      </c>
      <c r="M60" s="222">
        <v>0.79211073564476664</v>
      </c>
      <c r="N60" s="222">
        <v>0.77820038175544393</v>
      </c>
      <c r="O60" s="222">
        <v>0.80555724625853853</v>
      </c>
      <c r="P60" s="222">
        <v>0.80331864210900639</v>
      </c>
      <c r="Q60" s="222">
        <v>0.89373448030013414</v>
      </c>
      <c r="V60" s="210"/>
    </row>
    <row r="61" spans="3:30" ht="20.100000000000001" customHeight="1">
      <c r="C61" s="205" t="s">
        <v>17</v>
      </c>
      <c r="D61" s="278">
        <v>1.2925493286743059</v>
      </c>
      <c r="E61" s="278">
        <v>1.3212847674712569</v>
      </c>
      <c r="F61" s="278">
        <v>1.3104529504459002</v>
      </c>
      <c r="G61" s="278">
        <v>1.2616627790150501</v>
      </c>
      <c r="H61" s="230">
        <v>1.2447347170341143</v>
      </c>
      <c r="I61" s="222">
        <v>1.2362564640459386</v>
      </c>
      <c r="J61" s="222">
        <v>1.2440538275634552</v>
      </c>
      <c r="K61" s="222">
        <v>1.2480950685086285</v>
      </c>
      <c r="L61" s="222">
        <v>1.3036560301739422</v>
      </c>
      <c r="M61" s="222">
        <v>1.2963022236815849</v>
      </c>
      <c r="N61" s="222">
        <v>1.2736973980775521</v>
      </c>
      <c r="O61" s="222">
        <v>1.2740497452892638</v>
      </c>
      <c r="P61" s="222">
        <v>1.2709454508186959</v>
      </c>
      <c r="Q61" s="222">
        <v>1.3231143290985663</v>
      </c>
      <c r="V61" s="210"/>
    </row>
    <row r="62" spans="3:30" ht="20.100000000000001" customHeight="1">
      <c r="C62" s="205" t="s">
        <v>97</v>
      </c>
      <c r="D62" s="278">
        <v>2.9854286603018783</v>
      </c>
      <c r="E62" s="278">
        <v>2.7204737023260206</v>
      </c>
      <c r="F62" s="278">
        <v>3.4744626111249106</v>
      </c>
      <c r="G62" s="278">
        <v>2.9210443337481822</v>
      </c>
      <c r="H62" s="230">
        <v>3.3557968612174895</v>
      </c>
      <c r="I62" s="222">
        <v>2.7805573415482803</v>
      </c>
      <c r="J62" s="222">
        <v>2.5578204358459695</v>
      </c>
      <c r="K62" s="222">
        <v>2.666966404772722</v>
      </c>
      <c r="L62" s="222">
        <v>2.821934294343889</v>
      </c>
      <c r="M62" s="222">
        <v>3.105647886994781</v>
      </c>
      <c r="N62" s="222">
        <v>3.1410904482799089</v>
      </c>
      <c r="O62" s="222">
        <v>3.3850952059125823</v>
      </c>
      <c r="P62" s="222">
        <v>3.3125070564049222</v>
      </c>
      <c r="Q62" s="222">
        <v>2.7670379443019368</v>
      </c>
      <c r="V62" s="210"/>
      <c r="Y62" s="238"/>
      <c r="Z62" s="238"/>
      <c r="AA62" s="239"/>
    </row>
    <row r="63" spans="3:30" ht="20.100000000000001" customHeight="1">
      <c r="E63" s="212"/>
      <c r="I63" s="214"/>
      <c r="J63" s="234"/>
      <c r="K63" s="215"/>
      <c r="L63" s="215"/>
      <c r="M63" s="215"/>
      <c r="N63" s="215"/>
      <c r="O63" s="274"/>
      <c r="P63" s="274"/>
      <c r="Q63" s="274"/>
      <c r="V63" s="210"/>
      <c r="Y63" s="238"/>
      <c r="Z63" s="238"/>
      <c r="AA63" s="238"/>
    </row>
    <row r="64" spans="3:30" ht="20.100000000000001" customHeight="1">
      <c r="C64" s="202" t="s">
        <v>108</v>
      </c>
      <c r="D64" s="285"/>
      <c r="E64" s="286"/>
      <c r="F64" s="284">
        <v>1.0277009771256456</v>
      </c>
      <c r="G64" s="284">
        <v>1.1801481584606277</v>
      </c>
      <c r="H64" s="284">
        <v>0.90009193123003284</v>
      </c>
      <c r="I64" s="284">
        <v>0.87110977825578118</v>
      </c>
      <c r="J64" s="284">
        <v>1.3892757188903133</v>
      </c>
      <c r="K64" s="284">
        <v>1.3932236122457238</v>
      </c>
      <c r="L64" s="284">
        <v>1.4861809809022755</v>
      </c>
      <c r="M64" s="284">
        <v>1.3441142289604566</v>
      </c>
      <c r="N64" s="284">
        <v>1.1439308929190759</v>
      </c>
      <c r="O64" s="284">
        <v>1.154592183948506</v>
      </c>
      <c r="P64" s="284">
        <v>1.0001787572347409</v>
      </c>
      <c r="Q64" s="284">
        <v>0.91365376564184708</v>
      </c>
      <c r="S64" s="217"/>
      <c r="T64" s="217"/>
      <c r="U64" s="217"/>
      <c r="V64" s="217"/>
      <c r="W64" s="217"/>
      <c r="X64" s="217"/>
      <c r="Y64" s="217"/>
      <c r="Z64" s="217"/>
      <c r="AA64" s="217"/>
      <c r="AB64" s="217"/>
      <c r="AC64" s="217"/>
      <c r="AD64" s="217"/>
    </row>
    <row r="65" spans="3:32" ht="20.100000000000001" customHeight="1">
      <c r="C65" s="205" t="s">
        <v>87</v>
      </c>
      <c r="D65" s="278">
        <v>0.2106941694799194</v>
      </c>
      <c r="E65" s="278">
        <v>0.93824630709982215</v>
      </c>
      <c r="F65" s="278">
        <v>0.78536634104932801</v>
      </c>
      <c r="G65" s="278">
        <v>1.002991321324175</v>
      </c>
      <c r="H65" s="236">
        <v>0.63100928901868003</v>
      </c>
      <c r="I65" s="222">
        <v>0.92477513869127936</v>
      </c>
      <c r="J65" s="222">
        <v>1.3921137768816834</v>
      </c>
      <c r="K65" s="223">
        <v>1.3961838641543851</v>
      </c>
      <c r="L65" s="223">
        <v>1.4871011545082957</v>
      </c>
      <c r="M65" s="223">
        <v>1.3449105388951625</v>
      </c>
      <c r="N65" s="223">
        <v>1.1447578914295682</v>
      </c>
      <c r="O65" s="223">
        <v>1.1554233298854524</v>
      </c>
      <c r="P65" s="223">
        <v>1.0007148591406554</v>
      </c>
      <c r="Q65" s="223">
        <v>0.91666394332894241</v>
      </c>
      <c r="R65" s="218"/>
      <c r="S65" s="298"/>
      <c r="T65" s="298"/>
      <c r="U65" s="298"/>
      <c r="V65" s="298"/>
      <c r="W65" s="298"/>
      <c r="X65" s="298"/>
      <c r="Y65" s="298"/>
      <c r="Z65" s="298"/>
      <c r="AA65" s="298"/>
      <c r="AB65" s="298"/>
      <c r="AC65" s="298"/>
      <c r="AD65" s="298"/>
      <c r="AE65" s="298"/>
      <c r="AF65" s="298"/>
    </row>
    <row r="66" spans="3:32" ht="20.100000000000001" customHeight="1">
      <c r="C66" s="205" t="s">
        <v>17</v>
      </c>
      <c r="D66" s="278" t="s">
        <v>178</v>
      </c>
      <c r="E66" s="278" t="s">
        <v>178</v>
      </c>
      <c r="F66" s="278" t="s">
        <v>178</v>
      </c>
      <c r="G66" s="278">
        <v>0</v>
      </c>
      <c r="H66" s="236">
        <v>0</v>
      </c>
      <c r="I66" s="222">
        <v>0</v>
      </c>
      <c r="J66" s="222" t="s">
        <v>178</v>
      </c>
      <c r="K66" s="223" t="s">
        <v>178</v>
      </c>
      <c r="L66" s="223" t="s">
        <v>178</v>
      </c>
      <c r="M66" s="223" t="s">
        <v>178</v>
      </c>
      <c r="N66" s="223">
        <v>1.3490662126885904</v>
      </c>
      <c r="O66" s="223">
        <v>1.334123544971509</v>
      </c>
      <c r="P66" s="223" t="s">
        <v>178</v>
      </c>
      <c r="Q66" s="223">
        <v>0</v>
      </c>
      <c r="R66" s="217"/>
      <c r="S66" s="298"/>
      <c r="T66" s="298"/>
      <c r="U66" s="298"/>
      <c r="V66" s="298"/>
      <c r="W66" s="298"/>
      <c r="X66" s="298"/>
      <c r="Y66" s="298"/>
      <c r="Z66" s="298"/>
      <c r="AA66" s="298"/>
      <c r="AB66" s="298"/>
      <c r="AC66" s="298"/>
      <c r="AD66" s="298"/>
      <c r="AE66" s="298"/>
      <c r="AF66" s="298"/>
    </row>
    <row r="67" spans="3:32" ht="20.100000000000001" customHeight="1">
      <c r="C67" s="205" t="s">
        <v>97</v>
      </c>
      <c r="D67" s="278">
        <v>2.2093281767528512</v>
      </c>
      <c r="E67" s="278">
        <v>2.175566894983108</v>
      </c>
      <c r="F67" s="278">
        <v>2.1849889037674686</v>
      </c>
      <c r="G67" s="278">
        <v>2.2060259173071008</v>
      </c>
      <c r="H67" s="236">
        <v>2.296189135951145</v>
      </c>
      <c r="I67" s="222">
        <v>0</v>
      </c>
      <c r="J67" s="222">
        <v>4.6540923433975497E-5</v>
      </c>
      <c r="K67" s="223">
        <v>4.6719969999549932E-5</v>
      </c>
      <c r="L67" s="223">
        <v>0</v>
      </c>
      <c r="M67" s="223">
        <v>0</v>
      </c>
      <c r="N67" s="223">
        <v>0</v>
      </c>
      <c r="O67" s="223">
        <v>0</v>
      </c>
      <c r="P67" s="223">
        <v>0</v>
      </c>
      <c r="Q67" s="223">
        <v>0</v>
      </c>
      <c r="R67" s="217"/>
      <c r="S67" s="298"/>
      <c r="T67" s="298"/>
      <c r="U67" s="298"/>
      <c r="V67" s="298"/>
      <c r="W67" s="298"/>
      <c r="X67" s="298"/>
      <c r="Y67" s="298"/>
      <c r="Z67" s="298"/>
      <c r="AA67" s="298"/>
      <c r="AB67" s="298"/>
      <c r="AC67" s="298"/>
      <c r="AD67" s="298"/>
      <c r="AE67" s="298"/>
      <c r="AF67" s="298"/>
    </row>
    <row r="68" spans="3:32" ht="20.100000000000001" customHeight="1">
      <c r="E68" s="212"/>
      <c r="I68" s="214"/>
      <c r="J68" s="215"/>
      <c r="K68" s="215"/>
      <c r="L68" s="215"/>
      <c r="M68" s="215"/>
      <c r="N68" s="215"/>
      <c r="O68" s="274"/>
      <c r="P68" s="274"/>
      <c r="Q68" s="274"/>
      <c r="R68" s="217"/>
      <c r="S68" s="217"/>
      <c r="T68" s="217"/>
      <c r="U68" s="217"/>
      <c r="V68" s="217"/>
      <c r="W68" s="217"/>
    </row>
    <row r="69" spans="3:32" ht="20.100000000000001" customHeight="1">
      <c r="C69" s="202" t="s">
        <v>109</v>
      </c>
      <c r="D69" s="285"/>
      <c r="E69" s="286"/>
      <c r="F69" s="284">
        <v>0.91577016411180234</v>
      </c>
      <c r="G69" s="284">
        <v>0.96618162828256138</v>
      </c>
      <c r="H69" s="284">
        <v>0.93683606433927957</v>
      </c>
      <c r="I69" s="284">
        <v>0.93854532339104357</v>
      </c>
      <c r="J69" s="284">
        <v>1.7089856757655599</v>
      </c>
      <c r="K69" s="284">
        <v>1.4102468548480693</v>
      </c>
      <c r="L69" s="284">
        <v>1.9038474273319332</v>
      </c>
      <c r="M69" s="284">
        <v>0.7427153994083403</v>
      </c>
      <c r="N69" s="284">
        <v>1.32284154678123</v>
      </c>
      <c r="O69" s="284">
        <v>1.3265320726536165</v>
      </c>
      <c r="P69" s="284">
        <v>1.3238859331498463</v>
      </c>
      <c r="Q69" s="284">
        <v>1.1299955314841672</v>
      </c>
      <c r="R69" s="218"/>
      <c r="S69" s="323"/>
      <c r="T69" s="323"/>
      <c r="U69" s="323"/>
      <c r="V69" s="323"/>
      <c r="W69" s="323"/>
      <c r="X69" s="323"/>
      <c r="Y69" s="323"/>
      <c r="Z69" s="323"/>
      <c r="AA69" s="323"/>
      <c r="AB69" s="323"/>
      <c r="AC69" s="323"/>
      <c r="AD69" s="323"/>
      <c r="AE69" s="323"/>
    </row>
    <row r="70" spans="3:32" ht="20.100000000000001" customHeight="1">
      <c r="C70" s="205" t="s">
        <v>87</v>
      </c>
      <c r="D70" s="289">
        <v>9.1020923316904992E-2</v>
      </c>
      <c r="E70" s="289">
        <v>0.33682230732408902</v>
      </c>
      <c r="F70" s="289">
        <v>0.40268803602853248</v>
      </c>
      <c r="G70" s="289">
        <v>0.47223139067815323</v>
      </c>
      <c r="H70" s="231">
        <v>0.47577698137294233</v>
      </c>
      <c r="I70" s="222">
        <v>0.94187372189348373</v>
      </c>
      <c r="J70" s="222">
        <v>1.7146696799850081</v>
      </c>
      <c r="K70" s="222">
        <v>1.413325306922165</v>
      </c>
      <c r="L70" s="222">
        <v>1.9061064258494702</v>
      </c>
      <c r="M70" s="222">
        <v>0.74364872689385375</v>
      </c>
      <c r="N70" s="222">
        <v>1.3244214514728723</v>
      </c>
      <c r="O70" s="222">
        <v>1.3276826374030275</v>
      </c>
      <c r="P70" s="222">
        <v>1.325592274840506</v>
      </c>
      <c r="Q70" s="222">
        <v>1.1317428374027767</v>
      </c>
      <c r="R70" s="218"/>
      <c r="S70" s="298"/>
      <c r="T70" s="298"/>
      <c r="U70" s="298"/>
      <c r="V70" s="298"/>
      <c r="W70" s="298"/>
      <c r="X70" s="298"/>
      <c r="Y70" s="298"/>
      <c r="Z70" s="298"/>
      <c r="AA70" s="298"/>
      <c r="AB70" s="298"/>
      <c r="AC70" s="298"/>
      <c r="AD70" s="298"/>
      <c r="AE70" s="298"/>
    </row>
    <row r="71" spans="3:32" ht="20.100000000000001" customHeight="1">
      <c r="C71" s="205" t="s">
        <v>17</v>
      </c>
      <c r="D71" s="289" t="s">
        <v>178</v>
      </c>
      <c r="E71" s="289" t="s">
        <v>178</v>
      </c>
      <c r="F71" s="289" t="s">
        <v>178</v>
      </c>
      <c r="G71" s="289" t="s">
        <v>178</v>
      </c>
      <c r="H71" s="240" t="s">
        <v>178</v>
      </c>
      <c r="I71" s="222" t="s">
        <v>178</v>
      </c>
      <c r="J71" s="222" t="s">
        <v>178</v>
      </c>
      <c r="K71" s="222" t="s">
        <v>178</v>
      </c>
      <c r="L71" s="222" t="s">
        <v>178</v>
      </c>
      <c r="M71" s="222" t="s">
        <v>178</v>
      </c>
      <c r="N71" s="222" t="s">
        <v>178</v>
      </c>
      <c r="O71" s="222">
        <v>1.334123544971509</v>
      </c>
      <c r="P71" s="222" t="s">
        <v>178</v>
      </c>
      <c r="Q71" s="222" t="s">
        <v>178</v>
      </c>
      <c r="R71" s="238"/>
      <c r="S71" s="298"/>
      <c r="T71" s="298"/>
      <c r="U71" s="298"/>
      <c r="V71" s="298"/>
      <c r="W71" s="298"/>
      <c r="X71" s="298"/>
      <c r="Y71" s="298"/>
      <c r="Z71" s="298"/>
      <c r="AA71" s="298"/>
      <c r="AB71" s="298"/>
      <c r="AC71" s="298"/>
      <c r="AD71" s="298"/>
      <c r="AE71" s="298"/>
    </row>
    <row r="72" spans="3:32">
      <c r="C72" s="205" t="s">
        <v>97</v>
      </c>
      <c r="D72" s="289">
        <v>3.951294273045642E-2</v>
      </c>
      <c r="E72" s="289">
        <v>2.0435129706285249</v>
      </c>
      <c r="F72" s="289">
        <v>2.1642129776457377</v>
      </c>
      <c r="G72" s="289">
        <v>2.3607691703616318</v>
      </c>
      <c r="H72" s="231">
        <v>2.3005221391051727</v>
      </c>
      <c r="I72" s="223">
        <v>0</v>
      </c>
      <c r="J72" s="222">
        <v>4.7947886401228242E-5</v>
      </c>
      <c r="K72" s="222">
        <v>4.6719969999549932E-5</v>
      </c>
      <c r="L72" s="222">
        <v>0</v>
      </c>
      <c r="M72" s="222">
        <v>0</v>
      </c>
      <c r="N72" s="222">
        <v>0</v>
      </c>
      <c r="O72" s="222">
        <v>0</v>
      </c>
      <c r="P72" s="222">
        <v>0</v>
      </c>
      <c r="Q72" s="222">
        <v>0</v>
      </c>
      <c r="R72" s="238"/>
      <c r="S72" s="298"/>
      <c r="T72" s="298"/>
      <c r="U72" s="298"/>
      <c r="V72" s="298"/>
      <c r="W72" s="298"/>
      <c r="X72" s="298"/>
      <c r="Y72" s="298"/>
      <c r="Z72" s="298"/>
      <c r="AA72" s="298"/>
      <c r="AB72" s="298"/>
      <c r="AC72" s="298"/>
      <c r="AD72" s="298"/>
      <c r="AE72" s="298"/>
    </row>
    <row r="74" spans="3:32">
      <c r="R74" s="218"/>
      <c r="S74" s="218"/>
      <c r="T74" s="217"/>
      <c r="U74" s="217"/>
      <c r="V74" s="217"/>
    </row>
    <row r="75" spans="3:32">
      <c r="R75" s="218"/>
      <c r="S75" s="218"/>
      <c r="T75" s="218"/>
      <c r="U75" s="218"/>
      <c r="V75" s="218"/>
    </row>
    <row r="76" spans="3:32">
      <c r="R76" s="218"/>
      <c r="S76" s="218"/>
      <c r="T76" s="218"/>
      <c r="U76" s="218"/>
      <c r="V76" s="218"/>
    </row>
    <row r="80" spans="3:32">
      <c r="R80" s="218"/>
      <c r="S80" s="218"/>
    </row>
    <row r="81" spans="18:19">
      <c r="R81" s="238"/>
      <c r="S81" s="238"/>
    </row>
    <row r="82" spans="18:19">
      <c r="R82" s="238"/>
      <c r="S82" s="238"/>
    </row>
  </sheetData>
  <hyperlinks>
    <hyperlink ref="S6" location="Cover!A1" display="cover" xr:uid="{91EA8DE7-533C-402B-B85E-537758486ACE}"/>
  </hyperlinks>
  <printOptions horizontalCentered="1"/>
  <pageMargins left="0.70866141732283472" right="0.70866141732283472" top="0.74803149606299213" bottom="0.74803149606299213" header="0.31496062992125984" footer="0.31496062992125984"/>
  <pageSetup paperSize="9" scale="45" orientation="portrait" r:id="rId1"/>
  <headerFooter>
    <oddFooter>&amp;L&amp;12&amp;D &amp;T&amp;C&amp;12Page &amp;P of &amp;N&amp;R&amp;"-,Bold"&amp;12Optima bank&amp;"-,Regular"
Results factsheet</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0C731-E1EA-4F4D-8376-1CBC444C113E}">
  <sheetPr>
    <tabColor rgb="FF92D050"/>
    <pageSetUpPr fitToPage="1"/>
  </sheetPr>
  <dimension ref="C1:V72"/>
  <sheetViews>
    <sheetView view="pageBreakPreview" zoomScale="70" zoomScaleNormal="85" zoomScaleSheetLayoutView="70" workbookViewId="0">
      <pane ySplit="7" topLeftCell="A8" activePane="bottomLeft" state="frozen"/>
      <selection activeCell="X22" sqref="X22"/>
      <selection pane="bottomLeft" activeCell="T8" sqref="T8"/>
    </sheetView>
  </sheetViews>
  <sheetFormatPr defaultColWidth="9.42578125" defaultRowHeight="15.75"/>
  <cols>
    <col min="1" max="1" width="5.42578125" style="212" customWidth="1"/>
    <col min="2" max="2" width="4.5703125" style="212" customWidth="1"/>
    <col min="3" max="3" width="39.42578125" style="212" customWidth="1"/>
    <col min="4" max="4" width="15.42578125" style="212" hidden="1" customWidth="1"/>
    <col min="5" max="5" width="14.42578125" style="212" hidden="1" customWidth="1"/>
    <col min="6" max="6" width="12" style="212" hidden="1" customWidth="1"/>
    <col min="7" max="7" width="14.42578125" style="212" hidden="1" customWidth="1"/>
    <col min="8" max="17" width="14.42578125" style="212" customWidth="1"/>
    <col min="18" max="18" width="4.7109375" style="212" customWidth="1"/>
    <col min="19" max="19" width="12.42578125" style="212" bestFit="1" customWidth="1"/>
    <col min="20" max="16384" width="9.42578125" style="212"/>
  </cols>
  <sheetData>
    <row r="1" spans="3:20" ht="18.75" customHeight="1">
      <c r="C1" s="242"/>
      <c r="D1" s="242"/>
      <c r="E1" s="242"/>
      <c r="F1" s="242"/>
      <c r="G1" s="242"/>
      <c r="H1" s="242"/>
      <c r="I1" s="242"/>
      <c r="J1" s="242"/>
      <c r="K1" s="242"/>
      <c r="L1" s="242"/>
      <c r="M1" s="242"/>
      <c r="N1" s="242"/>
      <c r="O1" s="242"/>
      <c r="P1" s="242"/>
      <c r="Q1" s="242"/>
    </row>
    <row r="2" spans="3:20" ht="15.75" customHeight="1">
      <c r="C2" s="242"/>
      <c r="D2" s="242"/>
      <c r="E2" s="242"/>
      <c r="F2" s="242"/>
      <c r="G2" s="242"/>
      <c r="H2" s="242"/>
      <c r="I2" s="242"/>
      <c r="J2" s="242"/>
      <c r="K2" s="242"/>
      <c r="L2" s="242"/>
      <c r="M2" s="242"/>
      <c r="N2" s="242"/>
      <c r="O2" s="242"/>
      <c r="P2" s="242"/>
      <c r="Q2" s="242"/>
    </row>
    <row r="3" spans="3:20">
      <c r="C3" s="242"/>
      <c r="D3" s="242"/>
      <c r="E3" s="242"/>
      <c r="F3" s="242"/>
      <c r="G3" s="242"/>
      <c r="H3" s="242"/>
      <c r="I3" s="242"/>
      <c r="J3" s="242"/>
      <c r="K3" s="242"/>
      <c r="L3" s="242"/>
      <c r="M3" s="242"/>
      <c r="N3" s="242"/>
      <c r="O3" s="242"/>
      <c r="P3" s="242"/>
      <c r="Q3" s="242"/>
    </row>
    <row r="4" spans="3:20" ht="23.25" customHeight="1">
      <c r="C4" s="243"/>
      <c r="D4" s="243"/>
      <c r="E4" s="243"/>
      <c r="F4" s="243"/>
      <c r="G4" s="243"/>
      <c r="H4" s="243"/>
      <c r="I4" s="243"/>
      <c r="J4" s="243"/>
      <c r="K4" s="243"/>
      <c r="L4" s="243"/>
      <c r="M4" s="243"/>
      <c r="N4" s="243"/>
      <c r="O4" s="243"/>
      <c r="P4" s="243"/>
      <c r="Q4" s="243"/>
    </row>
    <row r="5" spans="3:20" ht="23.25" customHeight="1">
      <c r="C5" s="256" t="s">
        <v>86</v>
      </c>
      <c r="D5" s="243"/>
      <c r="E5" s="243"/>
      <c r="F5" s="243"/>
      <c r="G5" s="243"/>
      <c r="H5" s="243"/>
      <c r="I5" s="243"/>
      <c r="J5" s="243"/>
      <c r="K5" s="243"/>
      <c r="L5" s="243"/>
      <c r="M5" s="243"/>
      <c r="N5" s="243"/>
      <c r="O5" s="243"/>
      <c r="P5" s="243"/>
      <c r="Q5" s="243"/>
      <c r="S5" s="198"/>
    </row>
    <row r="6" spans="3:20" ht="23.25" customHeight="1">
      <c r="C6" s="243"/>
      <c r="D6" s="243"/>
      <c r="E6" s="243"/>
      <c r="F6" s="243"/>
      <c r="G6" s="243"/>
      <c r="H6" s="243"/>
      <c r="I6" s="243"/>
      <c r="J6" s="243"/>
      <c r="K6" s="243"/>
      <c r="L6" s="243"/>
      <c r="M6" s="243"/>
      <c r="N6" s="243"/>
      <c r="O6" s="243"/>
      <c r="P6" s="243"/>
      <c r="Q6" s="243"/>
      <c r="S6" s="244"/>
      <c r="T6" s="199" t="s">
        <v>81</v>
      </c>
    </row>
    <row r="7" spans="3:20">
      <c r="C7" s="245" t="s">
        <v>3</v>
      </c>
      <c r="D7" s="290" t="s">
        <v>2</v>
      </c>
      <c r="E7" s="290" t="s">
        <v>0</v>
      </c>
      <c r="F7" s="290" t="s">
        <v>280</v>
      </c>
      <c r="G7" s="246" t="s">
        <v>281</v>
      </c>
      <c r="H7" s="246" t="s">
        <v>82</v>
      </c>
      <c r="I7" s="246" t="s">
        <v>179</v>
      </c>
      <c r="J7" s="246" t="s">
        <v>186</v>
      </c>
      <c r="K7" s="246" t="s">
        <v>255</v>
      </c>
      <c r="L7" s="246" t="s">
        <v>260</v>
      </c>
      <c r="M7" s="246" t="s">
        <v>265</v>
      </c>
      <c r="N7" s="246" t="s">
        <v>271</v>
      </c>
      <c r="O7" s="246" t="s">
        <v>278</v>
      </c>
      <c r="P7" s="246" t="s">
        <v>288</v>
      </c>
      <c r="Q7" s="246" t="s">
        <v>292</v>
      </c>
    </row>
    <row r="8" spans="3:20">
      <c r="G8" s="226"/>
      <c r="H8" s="226"/>
      <c r="I8" s="226"/>
      <c r="J8" s="226"/>
      <c r="K8" s="226"/>
      <c r="L8" s="226"/>
      <c r="M8" s="226"/>
      <c r="N8" s="226"/>
      <c r="O8" s="226"/>
      <c r="P8" s="226"/>
      <c r="Q8" s="226"/>
    </row>
    <row r="9" spans="3:20" ht="20.100000000000001" customHeight="1">
      <c r="C9" s="247" t="s">
        <v>87</v>
      </c>
      <c r="D9" s="286"/>
      <c r="E9" s="286"/>
      <c r="F9" s="286"/>
      <c r="G9" s="248"/>
      <c r="H9" s="248"/>
      <c r="I9" s="248"/>
      <c r="J9" s="248"/>
      <c r="K9" s="248"/>
      <c r="L9" s="248"/>
      <c r="M9" s="248"/>
      <c r="N9" s="248"/>
      <c r="O9" s="248"/>
      <c r="P9" s="248"/>
      <c r="Q9" s="248"/>
    </row>
    <row r="10" spans="3:20" ht="20.100000000000001" customHeight="1">
      <c r="C10" s="249" t="s">
        <v>88</v>
      </c>
      <c r="D10" s="291">
        <v>1517.4019022752525</v>
      </c>
      <c r="E10" s="291">
        <v>1612.8015708299981</v>
      </c>
      <c r="F10" s="291">
        <v>1812.2408337609245</v>
      </c>
      <c r="G10" s="250">
        <v>1945.6224415128709</v>
      </c>
      <c r="H10" s="250">
        <v>2192.8016641460017</v>
      </c>
      <c r="I10" s="250">
        <v>2448.4949999999999</v>
      </c>
      <c r="J10" s="250">
        <v>2680.1149999999998</v>
      </c>
      <c r="K10" s="250">
        <v>2905.7223125700002</v>
      </c>
      <c r="L10" s="250">
        <v>3220.03086549</v>
      </c>
      <c r="M10" s="250">
        <v>3507.5606488308467</v>
      </c>
      <c r="N10" s="250">
        <v>3666.1412090871727</v>
      </c>
      <c r="O10" s="250">
        <v>3854.5104862100002</v>
      </c>
      <c r="P10" s="250">
        <v>4523.1999324916515</v>
      </c>
      <c r="Q10" s="250">
        <v>4626.6185692433346</v>
      </c>
    </row>
    <row r="11" spans="3:20" ht="20.100000000000001" customHeight="1">
      <c r="C11" s="249" t="s">
        <v>89</v>
      </c>
      <c r="D11" s="291">
        <v>82.582581025969532</v>
      </c>
      <c r="E11" s="291">
        <v>82.516080940000023</v>
      </c>
      <c r="F11" s="291">
        <v>114.14431690731362</v>
      </c>
      <c r="G11" s="250">
        <v>159.75176156914134</v>
      </c>
      <c r="H11" s="250">
        <v>119.50366686243242</v>
      </c>
      <c r="I11" s="250">
        <v>168.42135284321421</v>
      </c>
      <c r="J11" s="250">
        <v>189.43899999999999</v>
      </c>
      <c r="K11" s="250">
        <v>203.58021817000002</v>
      </c>
      <c r="L11" s="250">
        <v>231.53529441000006</v>
      </c>
      <c r="M11" s="250">
        <v>250.24878913000006</v>
      </c>
      <c r="N11" s="250">
        <v>321.72815425000016</v>
      </c>
      <c r="O11" s="250">
        <v>305.80977560000008</v>
      </c>
      <c r="P11" s="250">
        <v>311.11517881000009</v>
      </c>
      <c r="Q11" s="250">
        <v>563.25511126000026</v>
      </c>
    </row>
    <row r="12" spans="3:20" ht="20.100000000000001" customHeight="1">
      <c r="C12" s="249" t="s">
        <v>90</v>
      </c>
      <c r="D12" s="291">
        <v>5.7583410257379279</v>
      </c>
      <c r="E12" s="291">
        <v>2.1827235199999997</v>
      </c>
      <c r="F12" s="291">
        <v>9.0717147049958555</v>
      </c>
      <c r="G12" s="250">
        <v>9.1220458896103054</v>
      </c>
      <c r="H12" s="250">
        <v>9.3178647800000007</v>
      </c>
      <c r="I12" s="250">
        <v>29.16590661</v>
      </c>
      <c r="J12" s="250">
        <v>31.547000000000001</v>
      </c>
      <c r="K12" s="250">
        <v>30.220127490000003</v>
      </c>
      <c r="L12" s="250">
        <v>31.146269100000001</v>
      </c>
      <c r="M12" s="250">
        <v>34.046257930000003</v>
      </c>
      <c r="N12" s="250">
        <v>62.61375807000001</v>
      </c>
      <c r="O12" s="250">
        <v>65.496805740000013</v>
      </c>
      <c r="P12" s="250">
        <v>63.150902650000006</v>
      </c>
      <c r="Q12" s="250">
        <v>70.477566469999999</v>
      </c>
    </row>
    <row r="13" spans="3:20" ht="20.100000000000001" customHeight="1">
      <c r="C13" s="249" t="s">
        <v>182</v>
      </c>
      <c r="D13" s="291"/>
      <c r="E13" s="291"/>
      <c r="F13" s="291">
        <v>0</v>
      </c>
      <c r="G13" s="291">
        <v>0</v>
      </c>
      <c r="H13" s="291">
        <v>5.9383601723531347</v>
      </c>
      <c r="I13" s="291">
        <v>5.942738503286094</v>
      </c>
      <c r="J13" s="291">
        <v>5.766</v>
      </c>
      <c r="K13" s="291">
        <v>5.6474565600000002</v>
      </c>
      <c r="L13" s="291">
        <v>7.1316282199999996</v>
      </c>
      <c r="M13" s="291">
        <v>3.3930826199999999</v>
      </c>
      <c r="N13" s="291">
        <v>3.3674560599999999</v>
      </c>
      <c r="O13" s="291">
        <v>3.2927219000000001</v>
      </c>
      <c r="P13" s="250">
        <v>5.69171256</v>
      </c>
      <c r="Q13" s="250">
        <v>2.9815808399999995</v>
      </c>
    </row>
    <row r="14" spans="3:20" ht="20.100000000000001" customHeight="1">
      <c r="C14" s="247" t="s">
        <v>17</v>
      </c>
      <c r="D14" s="292"/>
      <c r="E14" s="292"/>
      <c r="F14" s="292"/>
      <c r="G14" s="251"/>
      <c r="H14" s="251"/>
      <c r="I14" s="248"/>
      <c r="J14" s="248"/>
      <c r="K14" s="248"/>
      <c r="L14" s="248"/>
      <c r="M14" s="248"/>
      <c r="N14" s="248"/>
      <c r="O14" s="248"/>
      <c r="P14" s="248"/>
      <c r="Q14" s="248"/>
    </row>
    <row r="15" spans="3:20" ht="20.100000000000001" customHeight="1">
      <c r="C15" s="249" t="s">
        <v>88</v>
      </c>
      <c r="D15" s="291">
        <v>59.311001956198098</v>
      </c>
      <c r="E15" s="291">
        <v>64.980629930000006</v>
      </c>
      <c r="F15" s="291">
        <v>79.362614972667615</v>
      </c>
      <c r="G15" s="250">
        <v>86.870351994472145</v>
      </c>
      <c r="H15" s="250">
        <v>98.189685330386098</v>
      </c>
      <c r="I15" s="250">
        <v>103.68994187031264</v>
      </c>
      <c r="J15" s="250">
        <v>114.06</v>
      </c>
      <c r="K15" s="250">
        <v>121.66891403999998</v>
      </c>
      <c r="L15" s="250">
        <v>132.64080899999999</v>
      </c>
      <c r="M15" s="250">
        <v>142.11131099000002</v>
      </c>
      <c r="N15" s="250">
        <v>155.94247590000009</v>
      </c>
      <c r="O15" s="250">
        <v>166.94850283000002</v>
      </c>
      <c r="P15" s="250">
        <v>177.38808798999992</v>
      </c>
      <c r="Q15" s="250">
        <v>190.38897673999992</v>
      </c>
    </row>
    <row r="16" spans="3:20" ht="20.100000000000001" customHeight="1">
      <c r="C16" s="249" t="s">
        <v>89</v>
      </c>
      <c r="D16" s="291">
        <v>0</v>
      </c>
      <c r="E16" s="291">
        <v>0</v>
      </c>
      <c r="F16" s="291">
        <v>9.4402500000000007E-3</v>
      </c>
      <c r="G16" s="250">
        <v>0</v>
      </c>
      <c r="H16" s="250">
        <v>0</v>
      </c>
      <c r="I16" s="250">
        <v>0</v>
      </c>
      <c r="J16" s="250">
        <v>0</v>
      </c>
      <c r="K16" s="250">
        <v>0</v>
      </c>
      <c r="L16" s="250">
        <v>0</v>
      </c>
      <c r="M16" s="250">
        <v>0</v>
      </c>
      <c r="N16" s="250">
        <v>0.14235624</v>
      </c>
      <c r="O16" s="250">
        <v>0.19738102000000002</v>
      </c>
      <c r="P16" s="250">
        <v>0.44180357000000009</v>
      </c>
      <c r="Q16" s="250">
        <v>6.2369450000000007E-2</v>
      </c>
    </row>
    <row r="17" spans="3:22" ht="20.100000000000001" customHeight="1">
      <c r="C17" s="249" t="s">
        <v>90</v>
      </c>
      <c r="D17" s="291">
        <v>0</v>
      </c>
      <c r="E17" s="291">
        <v>0</v>
      </c>
      <c r="F17" s="291">
        <v>0</v>
      </c>
      <c r="G17" s="250">
        <v>9.01099E-3</v>
      </c>
      <c r="H17" s="250">
        <v>8.5337099999999999E-3</v>
      </c>
      <c r="I17" s="250">
        <v>8.1605699999999989E-3</v>
      </c>
      <c r="J17" s="250">
        <v>0</v>
      </c>
      <c r="K17" s="250">
        <v>0</v>
      </c>
      <c r="L17" s="250">
        <v>0</v>
      </c>
      <c r="M17" s="250">
        <v>0</v>
      </c>
      <c r="N17" s="250">
        <v>1.9272589999999999E-2</v>
      </c>
      <c r="O17" s="250">
        <v>1.9488449999999997E-2</v>
      </c>
      <c r="P17" s="250">
        <v>0</v>
      </c>
      <c r="Q17" s="250">
        <v>0.19830979999999998</v>
      </c>
    </row>
    <row r="18" spans="3:22" ht="20.100000000000001" customHeight="1">
      <c r="C18" s="249" t="s">
        <v>182</v>
      </c>
      <c r="D18" s="291">
        <v>0</v>
      </c>
      <c r="E18" s="291">
        <v>0</v>
      </c>
      <c r="F18" s="291">
        <v>0</v>
      </c>
      <c r="G18" s="250">
        <v>0</v>
      </c>
      <c r="H18" s="250">
        <v>0</v>
      </c>
      <c r="I18" s="250">
        <v>0</v>
      </c>
      <c r="J18" s="250">
        <v>0</v>
      </c>
      <c r="K18" s="250">
        <v>0</v>
      </c>
      <c r="L18" s="250">
        <v>0</v>
      </c>
      <c r="M18" s="250">
        <v>0</v>
      </c>
      <c r="N18" s="250">
        <v>0</v>
      </c>
      <c r="O18" s="250">
        <v>0</v>
      </c>
      <c r="P18" s="250">
        <v>0</v>
      </c>
      <c r="Q18" s="250">
        <v>0</v>
      </c>
    </row>
    <row r="19" spans="3:22" ht="20.100000000000001" customHeight="1">
      <c r="C19" s="247" t="s">
        <v>18</v>
      </c>
      <c r="D19" s="292"/>
      <c r="E19" s="292"/>
      <c r="F19" s="292"/>
      <c r="G19" s="251"/>
      <c r="H19" s="251"/>
      <c r="I19" s="248"/>
      <c r="J19" s="248"/>
      <c r="K19" s="248"/>
      <c r="L19" s="248"/>
      <c r="M19" s="248"/>
      <c r="N19" s="248"/>
      <c r="O19" s="248"/>
      <c r="P19" s="248"/>
      <c r="Q19" s="248">
        <v>0</v>
      </c>
    </row>
    <row r="20" spans="3:22" ht="20.100000000000001" customHeight="1">
      <c r="C20" s="249" t="s">
        <v>88</v>
      </c>
      <c r="D20" s="291">
        <v>23.549912214272059</v>
      </c>
      <c r="E20" s="291">
        <v>23.692963410000022</v>
      </c>
      <c r="F20" s="291">
        <v>27.699954866765392</v>
      </c>
      <c r="G20" s="250">
        <v>32.716900366726776</v>
      </c>
      <c r="H20" s="250">
        <v>30.925177633442605</v>
      </c>
      <c r="I20" s="250">
        <v>35.565798330000028</v>
      </c>
      <c r="J20" s="250">
        <v>40.872999999999998</v>
      </c>
      <c r="K20" s="250">
        <v>39.812888350000001</v>
      </c>
      <c r="L20" s="250">
        <v>34.965458400000003</v>
      </c>
      <c r="M20" s="250">
        <v>32.265321650000011</v>
      </c>
      <c r="N20" s="250">
        <v>34.995450770000026</v>
      </c>
      <c r="O20" s="250">
        <v>31.33686711</v>
      </c>
      <c r="P20" s="250">
        <v>36.460854959999999</v>
      </c>
      <c r="Q20" s="250">
        <v>43.237017379999962</v>
      </c>
    </row>
    <row r="21" spans="3:22" ht="20.100000000000001" customHeight="1">
      <c r="C21" s="249" t="s">
        <v>89</v>
      </c>
      <c r="D21" s="291">
        <v>1.0072619999999999E-2</v>
      </c>
      <c r="E21" s="291">
        <v>1.6981799999999998E-2</v>
      </c>
      <c r="F21" s="291">
        <v>2.4181359999999995E-2</v>
      </c>
      <c r="G21" s="250">
        <v>2.2504330000000003E-2</v>
      </c>
      <c r="H21" s="250">
        <v>1.8642499999999996E-2</v>
      </c>
      <c r="I21" s="250">
        <v>1.7245850000000004E-2</v>
      </c>
      <c r="J21" s="250">
        <v>2.1999999999999999E-2</v>
      </c>
      <c r="K21" s="250">
        <v>2.509018E-2</v>
      </c>
      <c r="L21" s="250">
        <v>2.8808960000000002E-2</v>
      </c>
      <c r="M21" s="250">
        <v>1.40348E-2</v>
      </c>
      <c r="N21" s="250">
        <v>0.27621678000000005</v>
      </c>
      <c r="O21" s="250">
        <v>2.4606550000000001E-2</v>
      </c>
      <c r="P21" s="250">
        <v>1.933025E-2</v>
      </c>
      <c r="Q21" s="250">
        <v>2.1776379999999998E-2</v>
      </c>
    </row>
    <row r="22" spans="3:22" ht="20.100000000000001" customHeight="1">
      <c r="C22" s="249" t="s">
        <v>90</v>
      </c>
      <c r="D22" s="291">
        <v>1.8770332056756756</v>
      </c>
      <c r="E22" s="291">
        <v>1.9051660400000001</v>
      </c>
      <c r="F22" s="291">
        <v>1.8996056478378378</v>
      </c>
      <c r="G22" s="250">
        <v>1.740459672973</v>
      </c>
      <c r="H22" s="250">
        <v>1.8014195499999999</v>
      </c>
      <c r="I22" s="250">
        <v>1.7886266199999998</v>
      </c>
      <c r="J22" s="250">
        <v>6.4000000000000001E-2</v>
      </c>
      <c r="K22" s="250">
        <v>6.4210927299999998E-2</v>
      </c>
      <c r="L22" s="250">
        <v>1.9284309999999999E-2</v>
      </c>
      <c r="M22" s="250">
        <v>2.1109600000000003E-2</v>
      </c>
      <c r="N22" s="250">
        <v>2.5993680000000002E-2</v>
      </c>
      <c r="O22" s="250">
        <v>2.6122120000000002E-2</v>
      </c>
      <c r="P22" s="250">
        <v>3.5981859999999997E-2</v>
      </c>
      <c r="Q22" s="250">
        <v>3.8141090000000002E-2</v>
      </c>
    </row>
    <row r="23" spans="3:22" ht="20.100000000000001" customHeight="1">
      <c r="C23" s="249" t="s">
        <v>182</v>
      </c>
      <c r="D23" s="291">
        <f t="shared" ref="D23" si="0">S23/1000000</f>
        <v>0</v>
      </c>
      <c r="E23" s="291" t="e">
        <f>#REF!/1000000</f>
        <v>#REF!</v>
      </c>
      <c r="F23" s="291">
        <v>0</v>
      </c>
      <c r="G23" s="250">
        <v>0</v>
      </c>
      <c r="H23" s="250">
        <v>0</v>
      </c>
      <c r="I23" s="250">
        <v>0</v>
      </c>
      <c r="J23" s="250">
        <v>0</v>
      </c>
      <c r="K23" s="250">
        <v>0</v>
      </c>
      <c r="L23" s="250">
        <v>0</v>
      </c>
      <c r="M23" s="250">
        <v>0</v>
      </c>
      <c r="N23" s="250">
        <v>0</v>
      </c>
      <c r="O23" s="250">
        <v>0</v>
      </c>
      <c r="P23" s="250">
        <v>0</v>
      </c>
      <c r="Q23" s="250">
        <v>0</v>
      </c>
    </row>
    <row r="24" spans="3:22" ht="20.100000000000001" customHeight="1">
      <c r="C24" s="247" t="s">
        <v>91</v>
      </c>
      <c r="D24" s="292"/>
      <c r="E24" s="292"/>
      <c r="F24" s="292"/>
      <c r="G24" s="251"/>
      <c r="H24" s="251"/>
      <c r="I24" s="248"/>
      <c r="J24" s="248"/>
      <c r="K24" s="248"/>
      <c r="L24" s="248"/>
      <c r="M24" s="248"/>
      <c r="N24" s="248"/>
      <c r="O24" s="248"/>
      <c r="P24" s="248"/>
      <c r="Q24" s="248"/>
    </row>
    <row r="25" spans="3:22" ht="20.100000000000001" customHeight="1">
      <c r="C25" s="249" t="s">
        <v>88</v>
      </c>
      <c r="D25" s="291">
        <v>1600.2628164457228</v>
      </c>
      <c r="E25" s="291">
        <v>1701.4751641699982</v>
      </c>
      <c r="F25" s="291">
        <v>1919.3034036003576</v>
      </c>
      <c r="G25" s="250">
        <v>2065.1996938740695</v>
      </c>
      <c r="H25" s="250">
        <v>2321.9165271098304</v>
      </c>
      <c r="I25" s="250">
        <v>2587.73</v>
      </c>
      <c r="J25" s="250">
        <v>2835.0479999999998</v>
      </c>
      <c r="K25" s="250">
        <v>3067.20411496</v>
      </c>
      <c r="L25" s="250">
        <v>3387.63713289</v>
      </c>
      <c r="M25" s="250">
        <v>3681.9372814708468</v>
      </c>
      <c r="N25" s="250">
        <v>3857.0791357571729</v>
      </c>
      <c r="O25" s="250">
        <v>4052.94785615</v>
      </c>
      <c r="P25" s="250">
        <v>4737.048875441651</v>
      </c>
      <c r="Q25" s="250">
        <v>4860.2445633633342</v>
      </c>
      <c r="R25" s="293"/>
      <c r="S25" s="252"/>
    </row>
    <row r="26" spans="3:22" ht="20.100000000000001" customHeight="1">
      <c r="C26" s="249" t="s">
        <v>89</v>
      </c>
      <c r="D26" s="291">
        <v>82.592653645969534</v>
      </c>
      <c r="E26" s="291">
        <v>82.53306274000002</v>
      </c>
      <c r="F26" s="291">
        <v>114.16793851731362</v>
      </c>
      <c r="G26" s="250">
        <v>159.78426589914133</v>
      </c>
      <c r="H26" s="250">
        <v>119.52230936243242</v>
      </c>
      <c r="I26" s="250">
        <v>168.4385986932142</v>
      </c>
      <c r="J26" s="250">
        <v>189.46099999999998</v>
      </c>
      <c r="K26" s="250">
        <v>203.60530835000003</v>
      </c>
      <c r="L26" s="250">
        <v>231.56410337000005</v>
      </c>
      <c r="M26" s="250">
        <v>250.26282393000005</v>
      </c>
      <c r="N26" s="250">
        <v>322.14672727000021</v>
      </c>
      <c r="O26" s="250">
        <v>308.17</v>
      </c>
      <c r="P26" s="250">
        <v>311.57631263000007</v>
      </c>
      <c r="Q26" s="250">
        <v>563.33925709000027</v>
      </c>
    </row>
    <row r="27" spans="3:22" ht="20.100000000000001" customHeight="1">
      <c r="C27" s="249" t="s">
        <v>90</v>
      </c>
      <c r="D27" s="291">
        <v>7.6353742314136035</v>
      </c>
      <c r="E27" s="291">
        <v>4.0878895599999998</v>
      </c>
      <c r="F27" s="291">
        <v>10.971320352833693</v>
      </c>
      <c r="G27" s="250">
        <v>10.874102846907601</v>
      </c>
      <c r="H27" s="250">
        <v>11.127818040000001</v>
      </c>
      <c r="I27" s="250">
        <v>30.9626938</v>
      </c>
      <c r="J27" s="250">
        <v>31.611000000000001</v>
      </c>
      <c r="K27" s="226">
        <v>30.284339860000003</v>
      </c>
      <c r="L27" s="226">
        <v>31.165553410000001</v>
      </c>
      <c r="M27" s="226">
        <v>34.067367530000006</v>
      </c>
      <c r="N27" s="226">
        <v>62.659024340000009</v>
      </c>
      <c r="O27" s="226">
        <v>63.4</v>
      </c>
      <c r="P27" s="226">
        <v>63.186884510000006</v>
      </c>
      <c r="Q27" s="226">
        <v>70.71401736</v>
      </c>
    </row>
    <row r="28" spans="3:22" ht="20.100000000000001" customHeight="1">
      <c r="C28" s="249" t="s">
        <v>182</v>
      </c>
      <c r="D28" s="291">
        <v>2.8206380300000005</v>
      </c>
      <c r="E28" s="291">
        <v>0</v>
      </c>
      <c r="F28" s="291">
        <v>0</v>
      </c>
      <c r="G28" s="250">
        <v>0</v>
      </c>
      <c r="H28" s="250">
        <v>5.9383601723531347</v>
      </c>
      <c r="I28" s="250">
        <v>5.942738503286094</v>
      </c>
      <c r="J28" s="250">
        <v>5.766</v>
      </c>
      <c r="K28" s="250">
        <v>5.6474565600000002</v>
      </c>
      <c r="L28" s="250">
        <v>7.1316282199999996</v>
      </c>
      <c r="M28" s="250">
        <v>3.3930826199999999</v>
      </c>
      <c r="N28" s="250">
        <v>3.3674560599999999</v>
      </c>
      <c r="O28" s="250">
        <v>3.2927219000000001</v>
      </c>
      <c r="P28" s="250">
        <v>5.6917125600000009</v>
      </c>
      <c r="Q28" s="250">
        <v>2.9815808399999995</v>
      </c>
    </row>
    <row r="29" spans="3:22" ht="20.100000000000001" customHeight="1">
      <c r="C29" s="247" t="s">
        <v>92</v>
      </c>
      <c r="D29" s="292"/>
      <c r="E29" s="292"/>
      <c r="F29" s="292"/>
      <c r="G29" s="251"/>
      <c r="H29" s="251"/>
      <c r="I29" s="251"/>
      <c r="J29" s="251"/>
      <c r="K29" s="251"/>
      <c r="L29" s="251"/>
      <c r="M29" s="251"/>
      <c r="N29" s="251"/>
      <c r="O29" s="251"/>
      <c r="P29" s="251"/>
      <c r="Q29" s="251"/>
    </row>
    <row r="30" spans="3:22" ht="20.100000000000001" customHeight="1">
      <c r="C30" s="249" t="s">
        <v>88</v>
      </c>
      <c r="D30" s="291">
        <v>11.924858155084532</v>
      </c>
      <c r="E30" s="291">
        <v>14.994108704125859</v>
      </c>
      <c r="F30" s="291">
        <v>14.581756760395377</v>
      </c>
      <c r="G30" s="250">
        <v>15.706691304541256</v>
      </c>
      <c r="H30" s="250">
        <v>16.924779234924859</v>
      </c>
      <c r="I30" s="250">
        <v>14.99659294020319</v>
      </c>
      <c r="J30" s="250">
        <v>18.645</v>
      </c>
      <c r="K30" s="250">
        <v>20.092285312665275</v>
      </c>
      <c r="L30" s="250">
        <v>21.412953959839591</v>
      </c>
      <c r="M30" s="250">
        <v>19.907181929248075</v>
      </c>
      <c r="N30" s="250">
        <v>23.768193373634222</v>
      </c>
      <c r="O30" s="250">
        <v>22.629840295235681</v>
      </c>
      <c r="P30" s="250">
        <v>28.707617761125498</v>
      </c>
      <c r="Q30" s="250">
        <v>25.197177213598245</v>
      </c>
      <c r="R30" s="219"/>
    </row>
    <row r="31" spans="3:22" ht="20.100000000000001" customHeight="1">
      <c r="C31" s="249" t="s">
        <v>89</v>
      </c>
      <c r="D31" s="291">
        <v>2.7191297934678569</v>
      </c>
      <c r="E31" s="291">
        <v>3.0196606343903447</v>
      </c>
      <c r="F31" s="291">
        <v>5.1691598784412767</v>
      </c>
      <c r="G31" s="250">
        <v>6.602966423827807</v>
      </c>
      <c r="H31" s="250">
        <v>3.6024136989568438</v>
      </c>
      <c r="I31" s="250">
        <v>4.09559728925786</v>
      </c>
      <c r="J31" s="250">
        <v>4.9400000000000004</v>
      </c>
      <c r="K31" s="250">
        <v>5.4933104264258503</v>
      </c>
      <c r="L31" s="250">
        <v>7.6605636706088598</v>
      </c>
      <c r="M31" s="250">
        <v>10.013977226060652</v>
      </c>
      <c r="N31" s="250">
        <v>8.4544632159662854</v>
      </c>
      <c r="O31" s="250">
        <v>9.8063335682360897</v>
      </c>
      <c r="P31" s="250">
        <v>7.3834169199253088</v>
      </c>
      <c r="Q31" s="250">
        <v>16.018565516327183</v>
      </c>
      <c r="R31" s="219"/>
      <c r="T31" s="253"/>
    </row>
    <row r="32" spans="3:22" ht="20.100000000000001" customHeight="1">
      <c r="C32" s="249" t="s">
        <v>90</v>
      </c>
      <c r="D32" s="291">
        <v>3.2048987837354441</v>
      </c>
      <c r="E32" s="291">
        <v>1.0058003499999999</v>
      </c>
      <c r="F32" s="291">
        <v>3.6995454008038449</v>
      </c>
      <c r="G32" s="250">
        <v>3.2800969934106798</v>
      </c>
      <c r="H32" s="250">
        <v>5.9325475432147492</v>
      </c>
      <c r="I32" s="250">
        <v>8.6620743597810907</v>
      </c>
      <c r="J32" s="250">
        <v>8.6760000000000002</v>
      </c>
      <c r="K32" s="250">
        <v>8.9823884134772598</v>
      </c>
      <c r="L32" s="250">
        <v>14.93006573341499</v>
      </c>
      <c r="M32" s="250">
        <v>18.804313840892871</v>
      </c>
      <c r="N32" s="250">
        <v>21.545316110007171</v>
      </c>
      <c r="O32" s="250">
        <v>25.858389799884691</v>
      </c>
      <c r="P32" s="250">
        <v>30.338898132481926</v>
      </c>
      <c r="Q32" s="250">
        <v>32.984873888506677</v>
      </c>
      <c r="R32" s="219"/>
      <c r="S32" s="253"/>
      <c r="T32" s="253"/>
      <c r="V32" s="218"/>
    </row>
    <row r="33" spans="3:20">
      <c r="C33" s="249" t="s">
        <v>182</v>
      </c>
      <c r="D33" s="291">
        <v>0</v>
      </c>
      <c r="E33" s="291">
        <v>0</v>
      </c>
      <c r="F33" s="291">
        <v>0</v>
      </c>
      <c r="G33" s="250">
        <v>0</v>
      </c>
      <c r="H33" s="250">
        <v>2.2290571803329998E-2</v>
      </c>
      <c r="I33" s="250">
        <v>2.1589251890240004E-2</v>
      </c>
      <c r="J33" s="250">
        <v>2.1999999999999999E-2</v>
      </c>
      <c r="K33" s="250">
        <v>2.061024210473E-2</v>
      </c>
      <c r="L33" s="250">
        <v>0.37707869307781</v>
      </c>
      <c r="M33" s="250">
        <v>0.91130694200787998</v>
      </c>
      <c r="N33" s="250">
        <v>0.28262611501011997</v>
      </c>
      <c r="O33" s="250">
        <v>0.23434957010409002</v>
      </c>
      <c r="P33" s="250">
        <v>1.207166166800554</v>
      </c>
      <c r="Q33" s="250">
        <v>0.23668228641621647</v>
      </c>
      <c r="R33" s="219"/>
    </row>
    <row r="34" spans="3:20" ht="20.100000000000001" customHeight="1">
      <c r="C34" s="247" t="s">
        <v>93</v>
      </c>
      <c r="D34" s="292"/>
      <c r="E34" s="292"/>
      <c r="F34" s="292"/>
      <c r="G34" s="251"/>
      <c r="H34" s="251"/>
      <c r="I34" s="251">
        <v>0.36143163858702615</v>
      </c>
      <c r="J34" s="251"/>
      <c r="K34" s="251"/>
      <c r="L34" s="251"/>
      <c r="M34" s="251"/>
      <c r="N34" s="251"/>
      <c r="O34" s="251"/>
      <c r="P34" s="251"/>
      <c r="Q34" s="251"/>
    </row>
    <row r="35" spans="3:20" ht="20.100000000000001" customHeight="1">
      <c r="C35" s="249" t="s">
        <v>88</v>
      </c>
      <c r="D35" s="291">
        <v>0.28755071118578113</v>
      </c>
      <c r="E35" s="291">
        <v>0.3259833834107182</v>
      </c>
      <c r="F35" s="291">
        <v>0.29567806740344554</v>
      </c>
      <c r="G35" s="250">
        <v>0.35188304190008279</v>
      </c>
      <c r="H35" s="250">
        <v>0.36121212000000003</v>
      </c>
      <c r="I35" s="250">
        <v>0.35327106858702617</v>
      </c>
      <c r="J35" s="250">
        <v>0.33200000000000002</v>
      </c>
      <c r="K35" s="250">
        <v>0.43675287023367804</v>
      </c>
      <c r="L35" s="250">
        <v>0.37108120520446036</v>
      </c>
      <c r="M35" s="250">
        <v>0.37278822429338365</v>
      </c>
      <c r="N35" s="250">
        <v>0.40587400835681742</v>
      </c>
      <c r="O35" s="250">
        <v>0.39828492811382205</v>
      </c>
      <c r="P35" s="250">
        <v>0.3372724877772752</v>
      </c>
      <c r="Q35" s="250">
        <v>0.29526850617938316</v>
      </c>
    </row>
    <row r="36" spans="3:20" ht="20.100000000000001" customHeight="1">
      <c r="C36" s="249" t="s">
        <v>89</v>
      </c>
      <c r="D36" s="291">
        <v>0</v>
      </c>
      <c r="E36" s="291">
        <v>0</v>
      </c>
      <c r="F36" s="291">
        <v>1.8141106419798257E-4</v>
      </c>
      <c r="G36" s="250">
        <v>0</v>
      </c>
      <c r="H36" s="250">
        <v>0</v>
      </c>
      <c r="I36" s="250">
        <v>0</v>
      </c>
      <c r="J36" s="250">
        <v>0</v>
      </c>
      <c r="K36" s="250">
        <v>0</v>
      </c>
      <c r="L36" s="250">
        <v>0</v>
      </c>
      <c r="M36" s="250">
        <v>0</v>
      </c>
      <c r="N36" s="250">
        <v>5.4157121405693769E-3</v>
      </c>
      <c r="O36" s="250">
        <v>9.8570897074262212E-3</v>
      </c>
      <c r="P36" s="250">
        <v>1.56587460157896E-2</v>
      </c>
      <c r="Q36" s="250">
        <v>1.75762099656E-3</v>
      </c>
    </row>
    <row r="37" spans="3:20" ht="20.100000000000001" customHeight="1">
      <c r="C37" s="249" t="s">
        <v>90</v>
      </c>
      <c r="D37" s="291">
        <v>0</v>
      </c>
      <c r="E37" s="291">
        <v>0</v>
      </c>
      <c r="F37" s="291">
        <v>0</v>
      </c>
      <c r="G37" s="250">
        <v>9.01099E-3</v>
      </c>
      <c r="H37" s="250">
        <v>0</v>
      </c>
      <c r="I37" s="250">
        <v>8.1605699999999989E-3</v>
      </c>
      <c r="J37" s="250">
        <v>0</v>
      </c>
      <c r="K37" s="250">
        <v>0</v>
      </c>
      <c r="L37" s="250">
        <v>0</v>
      </c>
      <c r="M37" s="250">
        <v>0</v>
      </c>
      <c r="N37" s="250">
        <v>7.5696292277394892E-3</v>
      </c>
      <c r="O37" s="250">
        <v>7.0158419999999987E-3</v>
      </c>
      <c r="P37" s="250">
        <v>0</v>
      </c>
      <c r="Q37" s="250">
        <v>6.4779275369941755E-2</v>
      </c>
    </row>
    <row r="38" spans="3:20" ht="20.100000000000001" customHeight="1">
      <c r="C38" s="249" t="s">
        <v>182</v>
      </c>
      <c r="D38" s="291">
        <v>0</v>
      </c>
      <c r="E38" s="291">
        <v>0</v>
      </c>
      <c r="F38" s="291">
        <v>0</v>
      </c>
      <c r="G38" s="250">
        <v>0</v>
      </c>
      <c r="H38" s="250">
        <v>0</v>
      </c>
      <c r="I38" s="250">
        <v>0</v>
      </c>
      <c r="J38" s="250">
        <v>0</v>
      </c>
      <c r="K38" s="250">
        <v>0</v>
      </c>
      <c r="L38" s="250">
        <v>0</v>
      </c>
      <c r="M38" s="250">
        <v>0</v>
      </c>
      <c r="N38" s="250">
        <v>0</v>
      </c>
      <c r="O38" s="250">
        <v>0</v>
      </c>
      <c r="P38" s="250">
        <v>0</v>
      </c>
      <c r="Q38" s="250">
        <v>0</v>
      </c>
    </row>
    <row r="39" spans="3:20" ht="31.35" customHeight="1">
      <c r="C39" s="247" t="s">
        <v>94</v>
      </c>
      <c r="D39" s="292"/>
      <c r="E39" s="292"/>
      <c r="F39" s="292"/>
      <c r="G39" s="251"/>
      <c r="H39" s="251"/>
      <c r="I39" s="251">
        <v>2.3699578490390425</v>
      </c>
      <c r="J39" s="251"/>
      <c r="K39" s="251"/>
      <c r="L39" s="251"/>
      <c r="M39" s="251"/>
      <c r="N39" s="251"/>
      <c r="O39" s="251"/>
      <c r="P39" s="251"/>
      <c r="Q39" s="251"/>
    </row>
    <row r="40" spans="3:20" ht="20.100000000000001" customHeight="1">
      <c r="C40" s="249" t="s">
        <v>88</v>
      </c>
      <c r="D40" s="291">
        <v>0.46208227480845077</v>
      </c>
      <c r="E40" s="291">
        <v>0.46635463423033807</v>
      </c>
      <c r="F40" s="291">
        <v>0.10978881417076486</v>
      </c>
      <c r="G40" s="250">
        <v>0.19379813801498741</v>
      </c>
      <c r="H40" s="250">
        <v>0.24438579401513125</v>
      </c>
      <c r="I40" s="250">
        <v>0.5740954406479627</v>
      </c>
      <c r="J40" s="250">
        <v>0.13700000000000001</v>
      </c>
      <c r="K40" s="250">
        <v>0.12474553835665017</v>
      </c>
      <c r="L40" s="250">
        <v>0.12722877666350035</v>
      </c>
      <c r="M40" s="250">
        <v>0.17834632539131232</v>
      </c>
      <c r="N40" s="250">
        <v>0.54040907359036916</v>
      </c>
      <c r="O40" s="250">
        <v>0.28925323275584891</v>
      </c>
      <c r="P40" s="250">
        <v>0.22808076151181617</v>
      </c>
      <c r="Q40" s="250">
        <v>0.2074808052016828</v>
      </c>
    </row>
    <row r="41" spans="3:20" ht="20.100000000000001" customHeight="1">
      <c r="C41" s="249" t="s">
        <v>89</v>
      </c>
      <c r="D41" s="291">
        <v>3.1727197580000001E-3</v>
      </c>
      <c r="E41" s="291">
        <v>3.5978066139999995E-3</v>
      </c>
      <c r="F41" s="291">
        <v>8.2011440160000004E-3</v>
      </c>
      <c r="G41" s="250">
        <v>7.9031313340000003E-3</v>
      </c>
      <c r="H41" s="250">
        <v>9.3151499289999985E-3</v>
      </c>
      <c r="I41" s="250">
        <v>6.2584997439999986E-3</v>
      </c>
      <c r="J41" s="250">
        <v>5.0000000000000001E-3</v>
      </c>
      <c r="K41" s="250">
        <v>6.0671743750000005E-3</v>
      </c>
      <c r="L41" s="250">
        <v>2.6212055500000006E-3</v>
      </c>
      <c r="M41" s="250">
        <v>1.9321397826565955E-4</v>
      </c>
      <c r="N41" s="250">
        <v>0.24626432489</v>
      </c>
      <c r="O41" s="250">
        <v>5.8766777100000001E-4</v>
      </c>
      <c r="P41" s="250">
        <v>4.7848951099999998E-4</v>
      </c>
      <c r="Q41" s="250">
        <v>1.7192509599999999E-4</v>
      </c>
    </row>
    <row r="42" spans="3:20" ht="20.100000000000001" customHeight="1">
      <c r="C42" s="249" t="s">
        <v>90</v>
      </c>
      <c r="D42" s="291">
        <v>0.30539164000000002</v>
      </c>
      <c r="E42" s="291">
        <v>0.29988685999999998</v>
      </c>
      <c r="F42" s="291">
        <v>0.25105766999999996</v>
      </c>
      <c r="G42" s="250">
        <v>3.7994080212E-2</v>
      </c>
      <c r="H42" s="250">
        <v>0.49288100940100005</v>
      </c>
      <c r="I42" s="250">
        <v>1.7896039086470799</v>
      </c>
      <c r="J42" s="250">
        <v>0</v>
      </c>
      <c r="K42" s="250">
        <v>6.4209059270020005E-2</v>
      </c>
      <c r="L42" s="250">
        <v>1.9284309999999999E-2</v>
      </c>
      <c r="M42" s="250">
        <v>2.1265740000000002E-2</v>
      </c>
      <c r="N42" s="250">
        <v>2.5993680000000002E-2</v>
      </c>
      <c r="O42" s="250">
        <v>2.6122120000000002E-2</v>
      </c>
      <c r="P42" s="250">
        <v>3.7024660000000001E-2</v>
      </c>
      <c r="Q42" s="250">
        <v>3.8308000000000009E-2</v>
      </c>
    </row>
    <row r="43" spans="3:20" ht="20.100000000000001" customHeight="1">
      <c r="C43" s="249" t="s">
        <v>182</v>
      </c>
      <c r="D43" s="291">
        <v>0</v>
      </c>
      <c r="E43" s="291">
        <v>0</v>
      </c>
      <c r="F43" s="291">
        <v>0</v>
      </c>
      <c r="G43" s="250">
        <v>0</v>
      </c>
      <c r="H43" s="250">
        <v>0</v>
      </c>
      <c r="I43" s="250">
        <v>0</v>
      </c>
      <c r="J43" s="250">
        <v>0</v>
      </c>
      <c r="K43" s="250">
        <v>0</v>
      </c>
      <c r="L43" s="250">
        <v>0</v>
      </c>
      <c r="M43" s="250">
        <v>0</v>
      </c>
      <c r="N43" s="250">
        <v>0</v>
      </c>
      <c r="O43" s="250">
        <v>0</v>
      </c>
      <c r="P43" s="250">
        <v>0</v>
      </c>
      <c r="Q43" s="250">
        <v>0</v>
      </c>
    </row>
    <row r="44" spans="3:20" ht="20.100000000000001" customHeight="1">
      <c r="C44" s="247" t="s">
        <v>95</v>
      </c>
      <c r="D44" s="292"/>
      <c r="E44" s="292"/>
      <c r="F44" s="292"/>
      <c r="G44" s="251"/>
      <c r="H44" s="251"/>
      <c r="I44" s="251"/>
      <c r="J44" s="251"/>
      <c r="K44" s="251"/>
      <c r="L44" s="251"/>
      <c r="M44" s="251"/>
      <c r="N44" s="251"/>
      <c r="O44" s="251"/>
      <c r="P44" s="251"/>
      <c r="Q44" s="251"/>
    </row>
    <row r="45" spans="3:20" ht="20.100000000000001" customHeight="1">
      <c r="C45" s="249" t="s">
        <v>88</v>
      </c>
      <c r="D45" s="253">
        <v>7.9202559797205991E-3</v>
      </c>
      <c r="E45" s="253">
        <v>9.2780941233824889E-3</v>
      </c>
      <c r="F45" s="253">
        <v>7.8086787184639761E-3</v>
      </c>
      <c r="G45" s="236">
        <v>7.8696372717201053E-3</v>
      </c>
      <c r="H45" s="236">
        <v>7.3943937383102402E-3</v>
      </c>
      <c r="I45" s="236">
        <v>6.1575010517933102E-3</v>
      </c>
      <c r="J45" s="236">
        <v>6.7420375245851221E-3</v>
      </c>
      <c r="K45" s="236">
        <v>6.7363631377832358E-3</v>
      </c>
      <c r="L45" s="236">
        <v>6.4688080548897841E-3</v>
      </c>
      <c r="M45" s="236">
        <v>5.5564000456738254E-3</v>
      </c>
      <c r="N45" s="236">
        <v>6.4075627140924027E-3</v>
      </c>
      <c r="O45" s="236">
        <v>5.7531898469217286E-3</v>
      </c>
      <c r="P45" s="236">
        <v>6.1795796877196826E-3</v>
      </c>
      <c r="Q45" s="236">
        <v>5.2877846350996649E-3</v>
      </c>
      <c r="S45" s="253"/>
    </row>
    <row r="46" spans="3:20" ht="20.100000000000001" customHeight="1">
      <c r="C46" s="249" t="s">
        <v>89</v>
      </c>
      <c r="D46" s="253">
        <v>3.2960589023993701E-2</v>
      </c>
      <c r="E46" s="253">
        <v>3.6630876652770927E-2</v>
      </c>
      <c r="F46" s="253">
        <v>4.5350231428907671E-2</v>
      </c>
      <c r="G46" s="236">
        <v>4.1373720484685933E-2</v>
      </c>
      <c r="H46" s="236">
        <v>3.3213588292006005E-2</v>
      </c>
      <c r="I46" s="236">
        <v>2.4352231738004295E-2</v>
      </c>
      <c r="J46" s="236">
        <v>2.6100358385103006E-2</v>
      </c>
      <c r="K46" s="236">
        <v>2.7009991268731326E-2</v>
      </c>
      <c r="L46" s="236">
        <v>3.3093146841997323E-2</v>
      </c>
      <c r="M46" s="236">
        <v>4.0014614567123796E-2</v>
      </c>
      <c r="N46" s="236">
        <v>2.7025397174685533E-2</v>
      </c>
      <c r="O46" s="236">
        <v>3.2077645222274895E-2</v>
      </c>
      <c r="P46" s="236">
        <v>2.3748769901642496E-2</v>
      </c>
      <c r="Q46" s="236">
        <v>2.8438449585735652E-2</v>
      </c>
      <c r="S46" s="253"/>
    </row>
    <row r="47" spans="3:20" ht="20.100000000000001" customHeight="1">
      <c r="C47" s="249" t="s">
        <v>90</v>
      </c>
      <c r="D47" s="253">
        <v>0.45974045506418526</v>
      </c>
      <c r="E47" s="253">
        <v>0.31940373897968027</v>
      </c>
      <c r="F47" s="253">
        <v>0.36008456081436685</v>
      </c>
      <c r="G47" s="236">
        <v>0.34045675528786329</v>
      </c>
      <c r="H47" s="236">
        <v>0.57742034687473631</v>
      </c>
      <c r="I47" s="236">
        <v>0.33782069822452493</v>
      </c>
      <c r="J47" s="236">
        <v>0.27446142165701815</v>
      </c>
      <c r="K47" s="236">
        <v>0.29872196371353493</v>
      </c>
      <c r="L47" s="236">
        <v>0.47967542391267903</v>
      </c>
      <c r="M47" s="236">
        <v>0.55259859935801936</v>
      </c>
      <c r="N47" s="236">
        <v>0.34438581906644011</v>
      </c>
      <c r="O47" s="236">
        <v>0.3950346847059153</v>
      </c>
      <c r="P47" s="236">
        <v>0.48073145286463059</v>
      </c>
      <c r="Q47" s="236">
        <v>0.46791233759819045</v>
      </c>
      <c r="S47" s="253"/>
    </row>
    <row r="48" spans="3:20" ht="20.100000000000001" customHeight="1">
      <c r="C48" s="249" t="s">
        <v>182</v>
      </c>
      <c r="D48" s="253">
        <v>0</v>
      </c>
      <c r="E48" s="278" t="s">
        <v>178</v>
      </c>
      <c r="F48" s="278" t="s">
        <v>178</v>
      </c>
      <c r="G48" s="278" t="s">
        <v>178</v>
      </c>
      <c r="H48" s="253">
        <v>3.7536577702219662E-3</v>
      </c>
      <c r="I48" s="253">
        <v>3.6328793330384669E-3</v>
      </c>
      <c r="J48" s="253">
        <v>3.8154699965313905E-3</v>
      </c>
      <c r="K48" s="253">
        <v>3.6494733311822057E-3</v>
      </c>
      <c r="L48" s="236">
        <v>5.2874137776886244E-2</v>
      </c>
      <c r="M48" s="236">
        <v>0.26857788155122492</v>
      </c>
      <c r="N48" s="236">
        <v>8.3928671963167348E-2</v>
      </c>
      <c r="O48" s="236">
        <v>7.117198998922139E-2</v>
      </c>
      <c r="P48" s="236">
        <v>0.21209190627162552</v>
      </c>
      <c r="Q48" s="236">
        <v>7.9381475504858856E-2</v>
      </c>
      <c r="S48" s="253"/>
      <c r="T48" s="254"/>
    </row>
    <row r="49" spans="3:20" ht="20.100000000000001" customHeight="1">
      <c r="C49" s="255"/>
      <c r="D49" s="219"/>
      <c r="E49" s="219"/>
      <c r="F49" s="219"/>
      <c r="G49" s="219"/>
      <c r="H49" s="219"/>
      <c r="I49" s="219"/>
      <c r="J49" s="219"/>
      <c r="K49" s="219"/>
      <c r="L49" s="219"/>
      <c r="M49" s="219"/>
      <c r="N49" s="219"/>
      <c r="O49" s="219"/>
      <c r="P49" s="219"/>
      <c r="Q49" s="219"/>
      <c r="T49" s="254"/>
    </row>
    <row r="50" spans="3:20" ht="20.100000000000001" customHeight="1">
      <c r="C50" s="249"/>
      <c r="T50" s="254"/>
    </row>
    <row r="51" spans="3:20" ht="20.100000000000001" customHeight="1">
      <c r="C51" s="249"/>
    </row>
    <row r="52" spans="3:20" ht="20.100000000000001" customHeight="1">
      <c r="C52" s="249"/>
    </row>
    <row r="53" spans="3:20" ht="20.100000000000001" customHeight="1"/>
    <row r="54" spans="3:20" ht="20.100000000000001" customHeight="1">
      <c r="C54" s="255"/>
    </row>
    <row r="55" spans="3:20" ht="20.100000000000001" customHeight="1">
      <c r="C55" s="249"/>
    </row>
    <row r="56" spans="3:20" ht="20.100000000000001" customHeight="1">
      <c r="C56" s="249"/>
    </row>
    <row r="57" spans="3:20" ht="20.100000000000001" customHeight="1">
      <c r="C57" s="249"/>
    </row>
    <row r="58" spans="3:20" ht="20.100000000000001" customHeight="1"/>
    <row r="59" spans="3:20" ht="20.100000000000001" customHeight="1">
      <c r="C59" s="255"/>
    </row>
    <row r="60" spans="3:20" ht="20.100000000000001" customHeight="1">
      <c r="C60" s="249"/>
    </row>
    <row r="61" spans="3:20" ht="20.100000000000001" customHeight="1">
      <c r="C61" s="249"/>
    </row>
    <row r="62" spans="3:20" ht="20.100000000000001" customHeight="1">
      <c r="C62" s="249"/>
    </row>
    <row r="63" spans="3:20" ht="20.100000000000001" customHeight="1"/>
    <row r="64" spans="3:20" ht="20.100000000000001" customHeight="1">
      <c r="C64" s="255"/>
    </row>
    <row r="65" spans="3:3" ht="20.100000000000001" customHeight="1">
      <c r="C65" s="249"/>
    </row>
    <row r="66" spans="3:3" ht="20.100000000000001" customHeight="1">
      <c r="C66" s="249"/>
    </row>
    <row r="67" spans="3:3" ht="20.100000000000001" customHeight="1">
      <c r="C67" s="249"/>
    </row>
    <row r="68" spans="3:3" ht="20.100000000000001" customHeight="1"/>
    <row r="69" spans="3:3" ht="20.100000000000001" customHeight="1">
      <c r="C69" s="255"/>
    </row>
    <row r="70" spans="3:3" ht="20.100000000000001" customHeight="1">
      <c r="C70" s="249"/>
    </row>
    <row r="71" spans="3:3" ht="20.100000000000001" customHeight="1">
      <c r="C71" s="249"/>
    </row>
    <row r="72" spans="3:3">
      <c r="C72" s="249"/>
    </row>
  </sheetData>
  <hyperlinks>
    <hyperlink ref="T6" location="Cover!A1" display="cover" xr:uid="{4BFE5C0B-3FD6-42A9-8B8D-2AF93F701FBB}"/>
  </hyperlinks>
  <printOptions horizontalCentered="1"/>
  <pageMargins left="0.70866141732283472" right="0.70866141732283472" top="0.74803149606299213" bottom="0.74803149606299213" header="0.31496062992125984" footer="0.31496062992125984"/>
  <pageSetup paperSize="9" scale="51" orientation="landscape" r:id="rId1"/>
  <headerFooter>
    <oddFooter>&amp;L&amp;12&amp;D &amp;T&amp;C&amp;12Page &amp;P of &amp;N&amp;R&amp;"-,Bold"&amp;12Optima bank&amp;"-,Regular"
Results factsheet</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39B8C-008A-45E2-9CC2-3C96EE711561}">
  <sheetPr codeName="Sheet15">
    <tabColor theme="5"/>
  </sheetPr>
  <dimension ref="B1:Y51"/>
  <sheetViews>
    <sheetView view="pageBreakPreview" zoomScale="60" zoomScaleNormal="100" workbookViewId="0">
      <selection activeCell="B6" sqref="B6"/>
    </sheetView>
  </sheetViews>
  <sheetFormatPr defaultColWidth="9.42578125" defaultRowHeight="15"/>
  <cols>
    <col min="1" max="1" width="9.42578125" style="1"/>
    <col min="2" max="2" width="9" style="1" customWidth="1"/>
    <col min="3" max="3" width="4.5703125" style="1" customWidth="1"/>
    <col min="4" max="4" width="35.5703125" style="1" customWidth="1"/>
    <col min="5" max="5" width="16.5703125" style="1" customWidth="1"/>
    <col min="6" max="6" width="15.42578125" style="1" customWidth="1"/>
    <col min="7" max="7" width="14.42578125" style="1" customWidth="1"/>
    <col min="8" max="8" width="12" style="1" customWidth="1"/>
    <col min="9" max="9" width="14.42578125" style="1" customWidth="1"/>
    <col min="10" max="10" width="6.42578125" style="1" customWidth="1"/>
    <col min="11" max="16384" width="9.42578125" style="1"/>
  </cols>
  <sheetData>
    <row r="1" spans="2:25" ht="18.75" customHeight="1"/>
    <row r="2" spans="2:25" ht="15.75" customHeight="1"/>
    <row r="4" spans="2:25" ht="23.25" customHeight="1">
      <c r="D4" s="8"/>
      <c r="E4" s="8"/>
      <c r="F4" s="8"/>
      <c r="G4" s="8"/>
      <c r="H4" s="8"/>
      <c r="I4" s="8"/>
      <c r="J4" s="8"/>
      <c r="K4" s="8"/>
      <c r="L4" s="8"/>
      <c r="M4" s="8"/>
      <c r="N4" s="8"/>
      <c r="O4" s="8"/>
      <c r="P4" s="8"/>
      <c r="Q4" s="8"/>
      <c r="R4" s="8"/>
      <c r="S4" s="8"/>
      <c r="T4" s="8"/>
      <c r="U4" s="8"/>
      <c r="V4" s="8"/>
      <c r="W4" s="8"/>
      <c r="X4" s="8"/>
      <c r="Y4" s="8"/>
    </row>
    <row r="5" spans="2:25" ht="23.25" customHeight="1">
      <c r="D5" s="2" t="s">
        <v>207</v>
      </c>
      <c r="E5" s="8"/>
      <c r="F5" s="8"/>
      <c r="G5" s="8"/>
      <c r="H5" s="8"/>
      <c r="I5" s="8"/>
      <c r="J5" s="8"/>
      <c r="K5" s="8"/>
      <c r="L5" s="8"/>
      <c r="M5" s="8"/>
      <c r="N5" s="8"/>
      <c r="O5" s="8"/>
      <c r="P5" s="8"/>
      <c r="Q5" s="8"/>
      <c r="R5" s="8"/>
      <c r="S5" s="8"/>
      <c r="T5" s="8"/>
      <c r="U5" s="8"/>
      <c r="V5" s="8"/>
      <c r="W5" s="8"/>
      <c r="X5" s="8"/>
      <c r="Y5" s="8"/>
    </row>
    <row r="6" spans="2:25" ht="23.25" customHeight="1">
      <c r="B6" s="28" t="s">
        <v>81</v>
      </c>
      <c r="D6" s="8"/>
      <c r="E6" s="8"/>
      <c r="F6" s="8"/>
      <c r="G6" s="8"/>
      <c r="H6" s="8"/>
      <c r="I6" s="8"/>
      <c r="J6" s="8"/>
      <c r="K6" s="8"/>
      <c r="L6" s="8"/>
      <c r="M6" s="8"/>
      <c r="N6" s="8"/>
      <c r="O6" s="8"/>
      <c r="P6" s="8"/>
      <c r="Q6" s="8"/>
      <c r="R6" s="8"/>
      <c r="S6" s="8"/>
      <c r="T6" s="8"/>
      <c r="U6" s="8"/>
      <c r="V6" s="8"/>
      <c r="W6" s="8"/>
      <c r="X6" s="8"/>
      <c r="Y6" s="8"/>
    </row>
    <row r="7" spans="2:25">
      <c r="D7" s="3"/>
      <c r="E7" s="4"/>
      <c r="F7" s="4"/>
      <c r="G7" s="4"/>
      <c r="H7" s="4"/>
      <c r="I7" s="4"/>
      <c r="J7" s="4"/>
      <c r="K7" s="4"/>
      <c r="L7" s="4"/>
      <c r="M7" s="4"/>
      <c r="N7" s="4"/>
      <c r="O7" s="4"/>
      <c r="P7" s="4"/>
      <c r="Q7" s="4"/>
      <c r="R7" s="4"/>
      <c r="S7" s="4"/>
      <c r="T7" s="4"/>
      <c r="U7" s="4"/>
      <c r="V7" s="4"/>
      <c r="W7" s="4"/>
      <c r="X7" s="4"/>
      <c r="Y7" s="4"/>
    </row>
    <row r="8" spans="2:25">
      <c r="D8" s="5"/>
      <c r="E8" s="5"/>
      <c r="F8" s="5"/>
      <c r="G8" s="5"/>
      <c r="H8" s="5"/>
      <c r="I8" s="5"/>
    </row>
    <row r="9" spans="2:25" ht="20.100000000000001" customHeight="1">
      <c r="D9" s="5" t="s">
        <v>208</v>
      </c>
      <c r="E9" s="9"/>
      <c r="F9" s="5"/>
      <c r="G9" s="5"/>
      <c r="H9" s="5"/>
      <c r="I9" s="5"/>
    </row>
    <row r="10" spans="2:25" ht="20.100000000000001" customHeight="1">
      <c r="D10" s="5" t="s">
        <v>209</v>
      </c>
      <c r="E10" s="9"/>
      <c r="F10" s="9"/>
      <c r="G10" s="9"/>
      <c r="H10" s="9"/>
      <c r="I10" s="9"/>
    </row>
    <row r="11" spans="2:25" ht="20.100000000000001" customHeight="1">
      <c r="D11" s="5" t="s">
        <v>210</v>
      </c>
      <c r="E11" s="9"/>
      <c r="F11" s="9"/>
      <c r="G11" s="9"/>
      <c r="H11" s="9"/>
      <c r="I11" s="9"/>
    </row>
    <row r="12" spans="2:25" ht="20.100000000000001" customHeight="1">
      <c r="D12" s="5" t="s">
        <v>211</v>
      </c>
      <c r="E12" s="9"/>
      <c r="F12" s="9"/>
      <c r="G12" s="9"/>
      <c r="H12" s="9"/>
      <c r="I12" s="9"/>
    </row>
    <row r="13" spans="2:25" ht="20.100000000000001" customHeight="1">
      <c r="D13" s="5" t="s">
        <v>212</v>
      </c>
      <c r="E13" s="9"/>
      <c r="F13" s="9"/>
      <c r="G13" s="9"/>
      <c r="H13" s="9"/>
      <c r="I13" s="9"/>
    </row>
    <row r="14" spans="2:25" ht="20.100000000000001" customHeight="1">
      <c r="D14" s="5" t="s">
        <v>213</v>
      </c>
      <c r="E14" s="9"/>
      <c r="F14" s="9"/>
      <c r="G14" s="9"/>
      <c r="H14" s="9"/>
      <c r="I14" s="9"/>
    </row>
    <row r="15" spans="2:25" ht="20.100000000000001" customHeight="1">
      <c r="D15" s="5" t="s">
        <v>214</v>
      </c>
      <c r="E15" s="9"/>
      <c r="F15" s="9"/>
      <c r="G15" s="9"/>
      <c r="H15" s="9"/>
      <c r="I15" s="9"/>
    </row>
    <row r="16" spans="2:25" ht="20.100000000000001" customHeight="1">
      <c r="D16" s="5" t="s">
        <v>215</v>
      </c>
      <c r="E16" s="9"/>
      <c r="F16" s="9"/>
      <c r="G16" s="9"/>
      <c r="H16" s="9"/>
      <c r="I16" s="9"/>
    </row>
    <row r="17" spans="4:9" ht="20.100000000000001" customHeight="1">
      <c r="D17" s="5" t="s">
        <v>216</v>
      </c>
      <c r="E17" s="9"/>
      <c r="F17" s="9"/>
      <c r="G17" s="9"/>
      <c r="H17" s="9"/>
      <c r="I17" s="9"/>
    </row>
    <row r="18" spans="4:9" ht="20.100000000000001" customHeight="1">
      <c r="D18" s="5" t="s">
        <v>217</v>
      </c>
      <c r="E18" s="9"/>
      <c r="F18" s="9"/>
      <c r="G18" s="9"/>
      <c r="H18" s="9"/>
      <c r="I18" s="9"/>
    </row>
    <row r="19" spans="4:9" ht="20.100000000000001" customHeight="1">
      <c r="D19" s="5" t="s">
        <v>218</v>
      </c>
      <c r="E19" s="9"/>
      <c r="F19" s="9"/>
      <c r="G19" s="9"/>
      <c r="H19" s="9"/>
      <c r="I19" s="9"/>
    </row>
    <row r="20" spans="4:9" ht="20.100000000000001" customHeight="1">
      <c r="D20" s="5" t="s">
        <v>219</v>
      </c>
      <c r="E20" s="9"/>
      <c r="F20" s="9"/>
      <c r="G20" s="9"/>
      <c r="H20" s="9"/>
      <c r="I20" s="9"/>
    </row>
    <row r="21" spans="4:9" ht="20.100000000000001" customHeight="1">
      <c r="D21" s="5" t="s">
        <v>220</v>
      </c>
      <c r="E21" s="9"/>
      <c r="F21" s="9"/>
      <c r="G21" s="9"/>
      <c r="H21" s="9"/>
      <c r="I21" s="9"/>
    </row>
    <row r="22" spans="4:9" ht="20.100000000000001" customHeight="1">
      <c r="D22" s="5" t="s">
        <v>221</v>
      </c>
      <c r="E22" s="9"/>
      <c r="F22" s="9"/>
      <c r="G22" s="9"/>
      <c r="H22" s="9"/>
      <c r="I22" s="9"/>
    </row>
    <row r="23" spans="4:9" ht="20.100000000000001" customHeight="1">
      <c r="D23" s="5" t="s">
        <v>222</v>
      </c>
      <c r="E23" s="9"/>
      <c r="F23" s="9"/>
      <c r="G23" s="9"/>
      <c r="H23" s="9"/>
      <c r="I23" s="9"/>
    </row>
    <row r="24" spans="4:9" ht="20.100000000000001" customHeight="1">
      <c r="D24" s="5" t="s">
        <v>223</v>
      </c>
      <c r="E24" s="9"/>
      <c r="F24" s="9"/>
      <c r="G24" s="9"/>
      <c r="H24" s="9"/>
      <c r="I24" s="9"/>
    </row>
    <row r="25" spans="4:9" ht="20.100000000000001" customHeight="1">
      <c r="D25" s="5" t="s">
        <v>224</v>
      </c>
      <c r="E25" s="9"/>
      <c r="F25" s="9"/>
      <c r="G25" s="9"/>
      <c r="H25" s="9"/>
      <c r="I25" s="9"/>
    </row>
    <row r="26" spans="4:9" ht="20.100000000000001" customHeight="1">
      <c r="D26" s="5" t="s">
        <v>225</v>
      </c>
      <c r="E26" s="9"/>
      <c r="F26" s="9"/>
      <c r="G26" s="9"/>
      <c r="H26" s="9"/>
      <c r="I26" s="9"/>
    </row>
    <row r="27" spans="4:9" ht="20.100000000000001" customHeight="1">
      <c r="D27" s="5" t="s">
        <v>226</v>
      </c>
      <c r="E27" s="9"/>
      <c r="F27" s="9"/>
      <c r="G27" s="9"/>
      <c r="H27" s="9"/>
      <c r="I27" s="9"/>
    </row>
    <row r="28" spans="4:9" ht="20.100000000000001" customHeight="1">
      <c r="D28" s="5" t="s">
        <v>227</v>
      </c>
      <c r="E28" s="10"/>
      <c r="F28" s="5"/>
      <c r="G28" s="5"/>
      <c r="H28" s="5"/>
      <c r="I28" s="5"/>
    </row>
    <row r="29" spans="4:9">
      <c r="D29" s="5" t="s">
        <v>228</v>
      </c>
    </row>
    <row r="30" spans="4:9">
      <c r="D30" s="5" t="s">
        <v>229</v>
      </c>
    </row>
    <row r="31" spans="4:9">
      <c r="D31" s="5" t="s">
        <v>230</v>
      </c>
    </row>
    <row r="32" spans="4:9">
      <c r="D32" s="5" t="s">
        <v>231</v>
      </c>
    </row>
    <row r="33" spans="4:9">
      <c r="D33" s="5" t="s">
        <v>232</v>
      </c>
      <c r="E33" s="10"/>
      <c r="F33" s="5"/>
      <c r="G33" s="5"/>
      <c r="H33" s="5"/>
      <c r="I33" s="5"/>
    </row>
    <row r="34" spans="4:9">
      <c r="D34" s="5" t="s">
        <v>233</v>
      </c>
    </row>
    <row r="35" spans="4:9">
      <c r="D35" s="5" t="s">
        <v>234</v>
      </c>
    </row>
    <row r="36" spans="4:9">
      <c r="D36" s="5" t="s">
        <v>235</v>
      </c>
    </row>
    <row r="37" spans="4:9">
      <c r="D37" s="5" t="s">
        <v>236</v>
      </c>
    </row>
    <row r="38" spans="4:9">
      <c r="D38" s="5" t="s">
        <v>237</v>
      </c>
      <c r="E38" s="10"/>
      <c r="F38" s="5"/>
      <c r="G38" s="5"/>
      <c r="H38" s="5"/>
      <c r="I38" s="5"/>
    </row>
    <row r="39" spans="4:9">
      <c r="D39" s="9"/>
    </row>
    <row r="40" spans="4:9">
      <c r="D40" s="9"/>
    </row>
    <row r="41" spans="4:9">
      <c r="D41" s="9"/>
    </row>
    <row r="43" spans="4:9">
      <c r="D43" s="10"/>
      <c r="E43" s="10"/>
      <c r="F43" s="5"/>
      <c r="G43" s="5"/>
      <c r="H43" s="5"/>
      <c r="I43" s="5"/>
    </row>
    <row r="44" spans="4:9">
      <c r="D44" s="9"/>
    </row>
    <row r="45" spans="4:9">
      <c r="D45" s="9"/>
    </row>
    <row r="46" spans="4:9">
      <c r="D46" s="9"/>
    </row>
    <row r="48" spans="4:9">
      <c r="D48" s="10"/>
      <c r="E48" s="10"/>
      <c r="F48" s="5"/>
      <c r="G48" s="5"/>
      <c r="H48" s="5"/>
      <c r="I48" s="5"/>
    </row>
    <row r="49" spans="4:4">
      <c r="D49" s="9"/>
    </row>
    <row r="50" spans="4:4">
      <c r="D50" s="9"/>
    </row>
    <row r="51" spans="4:4">
      <c r="D51" s="9"/>
    </row>
  </sheetData>
  <hyperlinks>
    <hyperlink ref="B6" location="Cover!A1" display="cover" xr:uid="{469DB182-502A-4E41-BC0F-552D0036185D}"/>
  </hyperlinks>
  <printOptions horizontalCentered="1" verticalCentered="1"/>
  <pageMargins left="0.11811023622047245" right="0.11811023622047245" top="0.15748031496062992" bottom="0.15748031496062992" header="0.31496062992125984" footer="0.31496062992125984"/>
  <pageSetup paperSize="9" scale="53" orientation="landscape" r:id="rId1"/>
  <headerFooter>
    <oddFooter>&amp;L&amp;12&amp;D &amp;T&amp;C&amp;12Page &amp;P of &amp;N&amp;R&amp;"-,Bold"&amp;12Optima bank&amp;"-,Regular"
Results factsheet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F3E8B-8D05-4D0C-A293-EC3289D9D63D}">
  <sheetPr>
    <tabColor theme="5"/>
  </sheetPr>
  <dimension ref="B1:AC49"/>
  <sheetViews>
    <sheetView view="pageBreakPreview" zoomScale="70" zoomScaleNormal="70" zoomScaleSheetLayoutView="70" workbookViewId="0">
      <selection activeCell="AC5" sqref="AC5"/>
    </sheetView>
  </sheetViews>
  <sheetFormatPr defaultColWidth="9.28515625" defaultRowHeight="15"/>
  <cols>
    <col min="1" max="2" width="9.28515625" style="13" customWidth="1"/>
    <col min="3" max="16384" width="9.28515625" style="13"/>
  </cols>
  <sheetData>
    <row r="1" spans="2:29">
      <c r="B1" s="1"/>
      <c r="C1" s="1"/>
      <c r="D1" s="1"/>
      <c r="E1" s="1"/>
      <c r="F1" s="1"/>
      <c r="G1" s="1"/>
      <c r="H1" s="1"/>
      <c r="I1" s="1"/>
      <c r="J1" s="1"/>
      <c r="K1" s="1"/>
      <c r="L1" s="1"/>
      <c r="M1" s="1"/>
      <c r="N1" s="1"/>
      <c r="O1" s="1"/>
      <c r="P1" s="1"/>
      <c r="Q1" s="1"/>
      <c r="R1" s="1"/>
      <c r="S1" s="1"/>
      <c r="T1" s="1"/>
      <c r="U1" s="1"/>
      <c r="V1" s="1"/>
      <c r="W1" s="1"/>
      <c r="X1" s="1"/>
      <c r="Y1" s="1"/>
      <c r="Z1" s="1"/>
      <c r="AA1" s="1"/>
    </row>
    <row r="2" spans="2:29">
      <c r="B2" s="1"/>
      <c r="C2" s="1"/>
      <c r="D2" s="1"/>
      <c r="E2" s="1"/>
      <c r="F2" s="1"/>
      <c r="G2" s="1"/>
      <c r="H2" s="1"/>
      <c r="I2" s="1"/>
      <c r="J2" s="1"/>
      <c r="K2" s="1"/>
      <c r="L2" s="1"/>
      <c r="M2" s="1"/>
      <c r="N2" s="1"/>
      <c r="O2" s="1"/>
      <c r="P2" s="1"/>
      <c r="Q2" s="1"/>
      <c r="R2" s="1"/>
      <c r="S2" s="1"/>
      <c r="T2" s="1"/>
      <c r="U2" s="1"/>
      <c r="V2" s="1"/>
      <c r="W2" s="1"/>
      <c r="X2" s="1"/>
      <c r="Y2" s="1"/>
      <c r="Z2" s="1"/>
      <c r="AA2" s="1"/>
    </row>
    <row r="3" spans="2:29">
      <c r="B3" s="1"/>
      <c r="C3" s="1"/>
      <c r="D3" s="1"/>
      <c r="E3" s="1"/>
      <c r="F3" s="1"/>
      <c r="G3" s="1"/>
      <c r="H3" s="1"/>
      <c r="I3" s="1"/>
      <c r="J3" s="1"/>
      <c r="K3" s="1"/>
      <c r="L3" s="1"/>
      <c r="M3" s="1"/>
      <c r="N3" s="1"/>
      <c r="O3" s="1"/>
      <c r="P3" s="1"/>
      <c r="Q3" s="1"/>
      <c r="R3" s="1"/>
      <c r="S3" s="1"/>
      <c r="T3" s="1"/>
      <c r="U3" s="1"/>
      <c r="V3" s="1"/>
      <c r="W3" s="1"/>
      <c r="X3" s="1"/>
      <c r="Y3" s="1"/>
      <c r="Z3" s="1"/>
      <c r="AA3" s="1"/>
    </row>
    <row r="4" spans="2:29">
      <c r="B4" s="1"/>
      <c r="C4" s="1"/>
      <c r="D4" s="1"/>
      <c r="E4" s="1"/>
      <c r="F4" s="1"/>
      <c r="G4" s="1"/>
      <c r="H4" s="1"/>
      <c r="I4" s="1"/>
      <c r="J4" s="1"/>
      <c r="K4" s="1"/>
      <c r="L4" s="1"/>
      <c r="M4" s="1"/>
      <c r="N4" s="1"/>
      <c r="O4" s="1"/>
      <c r="P4" s="1"/>
      <c r="Q4" s="1"/>
      <c r="R4" s="1"/>
      <c r="S4" s="1"/>
      <c r="T4" s="1"/>
      <c r="U4" s="1"/>
      <c r="V4" s="1"/>
      <c r="W4" s="1"/>
      <c r="X4" s="1"/>
      <c r="Y4" s="1"/>
      <c r="Z4" s="1"/>
      <c r="AA4" s="1"/>
    </row>
    <row r="5" spans="2:29" ht="21">
      <c r="B5" s="1"/>
      <c r="C5" s="1"/>
      <c r="D5" s="1"/>
      <c r="E5" s="1"/>
      <c r="F5" s="1"/>
      <c r="G5" s="1"/>
      <c r="H5" s="1"/>
      <c r="I5" s="1"/>
      <c r="J5" s="1"/>
      <c r="K5" s="1"/>
      <c r="L5" s="1"/>
      <c r="M5" s="1"/>
      <c r="N5" s="1"/>
      <c r="O5" s="1"/>
      <c r="P5" s="1"/>
      <c r="Q5" s="1"/>
      <c r="R5" s="1"/>
      <c r="S5" s="1"/>
      <c r="T5" s="1"/>
      <c r="U5" s="1"/>
      <c r="V5" s="1"/>
      <c r="W5" s="1"/>
      <c r="X5" s="1"/>
      <c r="Y5" s="1"/>
      <c r="Z5" s="1"/>
      <c r="AA5" s="1"/>
      <c r="AC5" s="30" t="s">
        <v>81</v>
      </c>
    </row>
    <row r="6" spans="2:29">
      <c r="B6" s="1"/>
      <c r="C6" s="1"/>
      <c r="D6" s="1"/>
      <c r="E6" s="1"/>
      <c r="F6" s="1"/>
      <c r="G6" s="1"/>
      <c r="H6" s="1"/>
      <c r="I6" s="1"/>
      <c r="J6" s="1"/>
      <c r="K6" s="1"/>
      <c r="L6" s="1"/>
      <c r="M6" s="1"/>
      <c r="N6" s="1"/>
      <c r="O6" s="1"/>
      <c r="P6" s="1"/>
      <c r="Q6" s="1"/>
      <c r="R6" s="1"/>
      <c r="S6" s="1"/>
      <c r="T6" s="1"/>
      <c r="U6" s="1"/>
      <c r="V6" s="1"/>
      <c r="W6" s="1"/>
      <c r="X6" s="1"/>
      <c r="Y6" s="1"/>
      <c r="Z6" s="1"/>
      <c r="AA6" s="1"/>
    </row>
    <row r="7" spans="2:29">
      <c r="B7" s="1"/>
      <c r="C7" s="1"/>
      <c r="D7" s="1"/>
      <c r="E7" s="1"/>
      <c r="F7" s="1"/>
      <c r="G7" s="1"/>
      <c r="H7" s="1"/>
      <c r="I7" s="1"/>
      <c r="J7" s="1"/>
      <c r="K7" s="1"/>
      <c r="L7" s="1"/>
      <c r="M7" s="1"/>
      <c r="N7" s="1"/>
      <c r="O7" s="1"/>
      <c r="P7" s="1"/>
      <c r="Q7" s="1"/>
      <c r="R7" s="1"/>
      <c r="S7" s="1"/>
      <c r="T7" s="1"/>
      <c r="U7" s="1"/>
      <c r="V7" s="1"/>
      <c r="W7" s="1"/>
      <c r="X7" s="1"/>
      <c r="Y7" s="1"/>
      <c r="Z7" s="1"/>
      <c r="AA7" s="1"/>
    </row>
    <row r="8" spans="2:29">
      <c r="B8" s="1"/>
      <c r="C8" s="1"/>
      <c r="D8" s="1"/>
      <c r="E8" s="1"/>
      <c r="F8" s="1"/>
      <c r="G8" s="1"/>
      <c r="H8" s="1"/>
      <c r="I8" s="1"/>
      <c r="J8" s="1"/>
      <c r="K8" s="1"/>
      <c r="L8" s="1"/>
      <c r="M8" s="1"/>
      <c r="N8" s="1"/>
      <c r="O8" s="1"/>
      <c r="P8" s="1"/>
      <c r="Q8" s="1"/>
      <c r="R8" s="1"/>
      <c r="S8" s="1"/>
      <c r="T8" s="1"/>
      <c r="U8" s="1"/>
      <c r="V8" s="1"/>
      <c r="W8" s="1"/>
      <c r="X8" s="1"/>
      <c r="Y8" s="1"/>
      <c r="Z8" s="1"/>
      <c r="AA8" s="1"/>
    </row>
    <row r="9" spans="2:29">
      <c r="B9" s="1"/>
      <c r="C9" s="1"/>
      <c r="D9" s="1"/>
      <c r="E9" s="1"/>
      <c r="F9" s="1"/>
      <c r="G9" s="1"/>
      <c r="H9" s="1"/>
      <c r="I9" s="1"/>
      <c r="J9" s="1"/>
      <c r="K9" s="1"/>
      <c r="L9" s="1"/>
      <c r="M9" s="1"/>
      <c r="N9" s="1"/>
      <c r="O9" s="1"/>
      <c r="P9" s="1"/>
      <c r="Q9" s="1"/>
      <c r="R9" s="1"/>
      <c r="S9" s="1"/>
      <c r="T9" s="1"/>
      <c r="U9" s="1"/>
      <c r="V9" s="1"/>
      <c r="W9" s="1"/>
      <c r="X9" s="1"/>
      <c r="Y9" s="1"/>
      <c r="Z9" s="1"/>
      <c r="AA9" s="1"/>
    </row>
    <row r="10" spans="2:29">
      <c r="B10" s="1"/>
      <c r="C10" s="1"/>
      <c r="D10" s="1"/>
      <c r="E10" s="1"/>
      <c r="F10" s="1"/>
      <c r="G10" s="1"/>
      <c r="H10" s="1"/>
      <c r="I10" s="1"/>
      <c r="J10" s="1"/>
      <c r="K10" s="1"/>
      <c r="L10" s="1"/>
      <c r="M10" s="1"/>
      <c r="N10" s="1"/>
      <c r="O10" s="1"/>
      <c r="P10" s="1"/>
      <c r="Q10" s="1"/>
      <c r="R10" s="1"/>
      <c r="S10" s="1"/>
      <c r="T10" s="1"/>
      <c r="U10" s="1"/>
      <c r="V10" s="1"/>
      <c r="W10" s="1"/>
      <c r="X10" s="1"/>
      <c r="Y10" s="1"/>
      <c r="Z10" s="1"/>
      <c r="AA10" s="1"/>
    </row>
    <row r="11" spans="2:29">
      <c r="B11" s="1"/>
      <c r="C11" s="1"/>
      <c r="D11" s="1"/>
      <c r="E11" s="1"/>
      <c r="F11" s="1"/>
      <c r="G11" s="1"/>
      <c r="H11" s="1"/>
      <c r="I11" s="1"/>
      <c r="J11" s="1"/>
      <c r="K11" s="1"/>
      <c r="L11" s="1"/>
      <c r="M11" s="1"/>
      <c r="N11" s="1"/>
      <c r="O11" s="1"/>
      <c r="P11" s="1"/>
      <c r="Q11" s="1"/>
      <c r="R11" s="1"/>
      <c r="S11" s="1"/>
      <c r="T11" s="1"/>
      <c r="U11" s="1"/>
      <c r="V11" s="1"/>
      <c r="W11" s="1"/>
      <c r="X11" s="1"/>
      <c r="Y11" s="1"/>
      <c r="Z11" s="1"/>
      <c r="AA11" s="1"/>
    </row>
    <row r="12" spans="2:29">
      <c r="B12" s="1"/>
      <c r="C12" s="1"/>
      <c r="D12" s="1"/>
      <c r="E12" s="1"/>
      <c r="F12" s="1"/>
      <c r="G12" s="1"/>
      <c r="H12" s="1"/>
      <c r="I12" s="1"/>
      <c r="J12" s="1"/>
      <c r="K12" s="1"/>
      <c r="L12" s="1"/>
      <c r="M12" s="1"/>
      <c r="N12" s="1"/>
      <c r="O12" s="1"/>
      <c r="P12" s="1"/>
      <c r="Q12" s="1"/>
      <c r="R12" s="1"/>
      <c r="S12" s="1"/>
      <c r="T12" s="1"/>
      <c r="U12" s="1"/>
      <c r="V12" s="1"/>
      <c r="W12" s="1"/>
      <c r="X12" s="1"/>
      <c r="Y12" s="1"/>
      <c r="Z12" s="1"/>
      <c r="AA12" s="1"/>
    </row>
    <row r="13" spans="2:29">
      <c r="B13" s="1"/>
      <c r="C13" s="1"/>
      <c r="D13" s="1"/>
      <c r="E13" s="1"/>
      <c r="F13" s="1"/>
      <c r="G13" s="1"/>
      <c r="H13" s="1"/>
      <c r="I13" s="1"/>
      <c r="J13" s="1"/>
      <c r="K13" s="1"/>
      <c r="L13" s="1"/>
      <c r="M13" s="1"/>
      <c r="N13" s="1"/>
      <c r="O13" s="1"/>
      <c r="P13" s="1"/>
      <c r="Q13" s="1"/>
      <c r="R13" s="1"/>
      <c r="S13" s="1"/>
      <c r="T13" s="1"/>
      <c r="U13" s="1"/>
      <c r="V13" s="1"/>
      <c r="W13" s="1"/>
      <c r="X13" s="1"/>
      <c r="Y13" s="1"/>
      <c r="Z13" s="1"/>
      <c r="AA13" s="1"/>
    </row>
    <row r="14" spans="2:29">
      <c r="B14" s="1"/>
      <c r="C14" s="1"/>
      <c r="D14" s="1"/>
      <c r="E14" s="1"/>
      <c r="F14" s="1"/>
      <c r="G14" s="1"/>
      <c r="H14" s="1"/>
      <c r="I14" s="1"/>
      <c r="J14" s="1"/>
      <c r="K14" s="1"/>
      <c r="L14" s="1"/>
      <c r="M14" s="1"/>
      <c r="N14" s="1"/>
      <c r="O14" s="1"/>
      <c r="P14" s="1"/>
      <c r="Q14" s="1"/>
      <c r="R14" s="1"/>
      <c r="S14" s="1"/>
      <c r="T14" s="1"/>
      <c r="U14" s="1"/>
      <c r="V14" s="1"/>
      <c r="W14" s="1"/>
      <c r="X14" s="1"/>
      <c r="Y14" s="1"/>
      <c r="Z14" s="1"/>
      <c r="AA14" s="1"/>
    </row>
    <row r="15" spans="2:29">
      <c r="B15" s="1"/>
      <c r="C15" s="1"/>
      <c r="D15" s="1"/>
      <c r="E15" s="1"/>
      <c r="F15" s="1"/>
      <c r="G15" s="1"/>
      <c r="H15" s="1"/>
      <c r="I15" s="1"/>
      <c r="J15" s="1"/>
      <c r="K15" s="1"/>
      <c r="L15" s="1"/>
      <c r="M15" s="1"/>
      <c r="N15" s="1"/>
      <c r="O15" s="1"/>
      <c r="P15" s="1"/>
      <c r="Q15" s="1"/>
      <c r="R15" s="1"/>
      <c r="S15" s="1"/>
      <c r="T15" s="1"/>
      <c r="U15" s="1"/>
      <c r="V15" s="1"/>
      <c r="W15" s="1"/>
      <c r="X15" s="1"/>
      <c r="Y15" s="1"/>
      <c r="Z15" s="1"/>
      <c r="AA15" s="1"/>
    </row>
    <row r="16" spans="2:29">
      <c r="B16" s="1"/>
      <c r="C16" s="1"/>
      <c r="D16" s="1"/>
      <c r="E16" s="1"/>
      <c r="F16" s="1"/>
      <c r="G16" s="1"/>
      <c r="H16" s="1"/>
      <c r="I16" s="1"/>
      <c r="J16" s="1"/>
      <c r="K16" s="1"/>
      <c r="L16" s="1"/>
      <c r="M16" s="1"/>
      <c r="N16" s="1"/>
      <c r="O16" s="1"/>
      <c r="P16" s="1"/>
      <c r="Q16" s="1"/>
      <c r="R16" s="1"/>
      <c r="S16" s="1"/>
      <c r="T16" s="1"/>
      <c r="U16" s="1"/>
      <c r="V16" s="1"/>
      <c r="W16" s="1"/>
      <c r="X16" s="1"/>
      <c r="Y16" s="1"/>
      <c r="Z16" s="1"/>
      <c r="AA16" s="1"/>
    </row>
    <row r="17" spans="2:27">
      <c r="B17" s="1"/>
      <c r="C17" s="1"/>
      <c r="D17" s="1"/>
      <c r="E17" s="1"/>
      <c r="F17" s="1"/>
      <c r="G17" s="1"/>
      <c r="H17" s="1"/>
      <c r="I17" s="1"/>
      <c r="J17" s="1"/>
      <c r="K17" s="1"/>
      <c r="L17" s="1"/>
      <c r="M17" s="1"/>
      <c r="N17" s="1"/>
      <c r="O17" s="1"/>
      <c r="P17" s="1"/>
      <c r="Q17" s="1"/>
      <c r="R17" s="1"/>
      <c r="S17" s="1"/>
      <c r="T17" s="1"/>
      <c r="U17" s="1"/>
      <c r="V17" s="1"/>
      <c r="W17" s="1"/>
      <c r="X17" s="1"/>
      <c r="Y17" s="1"/>
      <c r="Z17" s="1"/>
      <c r="AA17" s="1"/>
    </row>
    <row r="18" spans="2:27">
      <c r="B18" s="1"/>
      <c r="C18" s="1"/>
      <c r="D18" s="1"/>
      <c r="E18" s="1"/>
      <c r="F18" s="1"/>
      <c r="G18" s="1"/>
      <c r="H18" s="1"/>
      <c r="I18" s="1"/>
      <c r="J18" s="1"/>
      <c r="K18" s="1"/>
      <c r="L18" s="1"/>
      <c r="M18" s="1"/>
      <c r="N18" s="1"/>
      <c r="O18" s="1"/>
      <c r="P18" s="1"/>
      <c r="Q18" s="1"/>
      <c r="R18" s="1"/>
      <c r="S18" s="1"/>
      <c r="T18" s="1"/>
      <c r="U18" s="1"/>
      <c r="V18" s="1"/>
      <c r="W18" s="1"/>
      <c r="X18" s="1"/>
      <c r="Y18" s="1"/>
      <c r="Z18" s="1"/>
      <c r="AA18" s="1"/>
    </row>
    <row r="19" spans="2:27">
      <c r="B19" s="1"/>
      <c r="C19" s="1"/>
      <c r="D19" s="1"/>
      <c r="E19" s="1"/>
      <c r="F19" s="1"/>
      <c r="G19" s="1"/>
      <c r="H19" s="1"/>
      <c r="I19" s="1"/>
      <c r="J19" s="1"/>
      <c r="K19" s="1"/>
      <c r="L19" s="1"/>
      <c r="M19" s="1"/>
      <c r="N19" s="1"/>
      <c r="O19" s="1"/>
      <c r="P19" s="1"/>
      <c r="Q19" s="1"/>
      <c r="R19" s="1"/>
      <c r="S19" s="1"/>
      <c r="T19" s="1"/>
      <c r="U19" s="1"/>
      <c r="V19" s="1"/>
      <c r="W19" s="1"/>
      <c r="X19" s="1"/>
      <c r="Y19" s="1"/>
      <c r="Z19" s="1"/>
      <c r="AA19" s="1"/>
    </row>
    <row r="20" spans="2:27">
      <c r="B20" s="1"/>
      <c r="C20" s="1"/>
      <c r="D20" s="1"/>
      <c r="E20" s="1"/>
      <c r="F20" s="1"/>
      <c r="G20" s="1"/>
      <c r="H20" s="1"/>
      <c r="I20" s="1"/>
      <c r="J20" s="1"/>
      <c r="K20" s="1"/>
      <c r="L20" s="1"/>
      <c r="M20" s="1"/>
      <c r="N20" s="1"/>
      <c r="O20" s="1"/>
      <c r="P20" s="1"/>
      <c r="Q20" s="1"/>
      <c r="R20" s="1"/>
      <c r="S20" s="1"/>
      <c r="T20" s="1"/>
      <c r="U20" s="1"/>
      <c r="V20" s="1"/>
      <c r="W20" s="1"/>
      <c r="X20" s="1"/>
      <c r="Y20" s="1"/>
      <c r="Z20" s="1"/>
      <c r="AA20" s="1"/>
    </row>
    <row r="21" spans="2:27">
      <c r="B21" s="1"/>
      <c r="C21" s="1"/>
      <c r="D21" s="1"/>
      <c r="E21" s="1"/>
      <c r="F21" s="1"/>
      <c r="G21" s="1"/>
      <c r="H21" s="1"/>
      <c r="I21" s="1"/>
      <c r="J21" s="1"/>
      <c r="K21" s="1"/>
      <c r="L21" s="1"/>
      <c r="M21" s="1"/>
      <c r="N21" s="1"/>
      <c r="O21" s="1"/>
      <c r="P21" s="1"/>
      <c r="Q21" s="1"/>
      <c r="R21" s="1"/>
      <c r="S21" s="1"/>
      <c r="T21" s="1"/>
      <c r="U21" s="1"/>
      <c r="V21" s="1"/>
      <c r="W21" s="1"/>
      <c r="X21" s="1"/>
      <c r="Y21" s="1"/>
      <c r="Z21" s="1"/>
      <c r="AA21" s="1"/>
    </row>
    <row r="22" spans="2:27">
      <c r="B22" s="1"/>
      <c r="C22" s="1"/>
      <c r="D22" s="1"/>
      <c r="E22" s="1"/>
      <c r="F22" s="1"/>
      <c r="G22" s="1"/>
      <c r="H22" s="1"/>
      <c r="I22" s="1"/>
      <c r="J22" s="1"/>
      <c r="K22" s="1"/>
      <c r="L22" s="1"/>
      <c r="M22" s="1"/>
      <c r="N22" s="1"/>
      <c r="O22" s="1"/>
      <c r="P22" s="1"/>
      <c r="Q22" s="1"/>
      <c r="R22" s="1"/>
      <c r="S22" s="1"/>
      <c r="T22" s="1"/>
      <c r="U22" s="1"/>
      <c r="V22" s="1"/>
      <c r="W22" s="1"/>
      <c r="X22" s="1"/>
      <c r="Y22" s="1"/>
      <c r="Z22" s="1"/>
      <c r="AA22" s="1"/>
    </row>
    <row r="23" spans="2:27">
      <c r="B23" s="1"/>
      <c r="C23" s="1"/>
      <c r="D23" s="1"/>
      <c r="E23" s="1"/>
      <c r="F23" s="1"/>
      <c r="G23" s="1"/>
      <c r="H23" s="1"/>
      <c r="I23" s="1"/>
      <c r="J23" s="1"/>
      <c r="K23" s="1"/>
      <c r="L23" s="1"/>
      <c r="M23" s="1"/>
      <c r="N23" s="1"/>
      <c r="O23" s="1"/>
      <c r="P23" s="1"/>
      <c r="Q23" s="1"/>
      <c r="R23" s="1"/>
      <c r="S23" s="1"/>
      <c r="T23" s="1"/>
      <c r="U23" s="1"/>
      <c r="V23" s="1"/>
      <c r="W23" s="1"/>
      <c r="X23" s="1"/>
      <c r="Y23" s="1"/>
      <c r="Z23" s="1"/>
      <c r="AA23" s="1"/>
    </row>
    <row r="24" spans="2:27">
      <c r="B24" s="1"/>
      <c r="C24" s="1"/>
      <c r="D24" s="1"/>
      <c r="E24" s="1"/>
      <c r="F24" s="1"/>
      <c r="G24" s="1"/>
      <c r="H24" s="1"/>
      <c r="I24" s="1"/>
      <c r="J24" s="1"/>
      <c r="K24" s="1"/>
      <c r="L24" s="1"/>
      <c r="M24" s="1"/>
      <c r="N24" s="1"/>
      <c r="O24" s="1"/>
      <c r="P24" s="1"/>
      <c r="Q24" s="1"/>
      <c r="R24" s="1"/>
      <c r="S24" s="1"/>
      <c r="T24" s="1"/>
      <c r="U24" s="1"/>
      <c r="V24" s="1"/>
      <c r="W24" s="1"/>
      <c r="X24" s="1"/>
      <c r="Y24" s="1"/>
      <c r="Z24" s="1"/>
      <c r="AA24" s="1"/>
    </row>
    <row r="25" spans="2:27">
      <c r="B25" s="1"/>
      <c r="C25" s="1"/>
      <c r="D25" s="1"/>
      <c r="E25" s="1"/>
      <c r="F25" s="1"/>
      <c r="G25" s="1"/>
      <c r="H25" s="1"/>
      <c r="I25" s="1"/>
      <c r="J25" s="1"/>
      <c r="K25" s="1"/>
      <c r="L25" s="1"/>
      <c r="M25" s="1"/>
      <c r="N25" s="1"/>
      <c r="O25" s="1"/>
      <c r="P25" s="1"/>
      <c r="Q25" s="1"/>
      <c r="R25" s="1"/>
      <c r="S25" s="1"/>
      <c r="T25" s="1"/>
      <c r="U25" s="1"/>
      <c r="V25" s="1"/>
      <c r="W25" s="1"/>
      <c r="X25" s="1"/>
      <c r="Y25" s="1"/>
      <c r="Z25" s="1"/>
      <c r="AA25" s="1"/>
    </row>
    <row r="26" spans="2:27">
      <c r="B26" s="1"/>
      <c r="C26" s="1"/>
      <c r="D26" s="1"/>
      <c r="E26" s="1"/>
      <c r="F26" s="1"/>
      <c r="G26" s="1"/>
      <c r="H26" s="1"/>
      <c r="I26" s="1"/>
      <c r="J26" s="1"/>
      <c r="K26" s="1"/>
      <c r="L26" s="1"/>
      <c r="M26" s="1"/>
      <c r="N26" s="1"/>
      <c r="O26" s="1"/>
      <c r="P26" s="1"/>
      <c r="Q26" s="1"/>
      <c r="R26" s="1"/>
      <c r="S26" s="1"/>
      <c r="T26" s="1"/>
      <c r="U26" s="1"/>
      <c r="V26" s="1"/>
      <c r="W26" s="1"/>
      <c r="X26" s="1"/>
      <c r="Y26" s="1"/>
      <c r="Z26" s="1"/>
      <c r="AA26" s="1"/>
    </row>
    <row r="27" spans="2:27">
      <c r="B27" s="1"/>
      <c r="C27" s="1"/>
      <c r="D27" s="1"/>
      <c r="E27" s="1"/>
      <c r="F27" s="1"/>
      <c r="G27" s="1"/>
      <c r="H27" s="1"/>
      <c r="I27" s="1"/>
      <c r="J27" s="1"/>
      <c r="K27" s="1"/>
      <c r="L27" s="1"/>
      <c r="M27" s="1"/>
      <c r="N27" s="1"/>
      <c r="O27" s="1"/>
      <c r="P27" s="1"/>
      <c r="Q27" s="1"/>
      <c r="R27" s="1"/>
      <c r="S27" s="1"/>
      <c r="T27" s="1"/>
      <c r="U27" s="1"/>
      <c r="V27" s="1"/>
      <c r="W27" s="1"/>
      <c r="X27" s="1"/>
      <c r="Y27" s="1"/>
      <c r="Z27" s="1"/>
      <c r="AA27" s="1"/>
    </row>
    <row r="28" spans="2:27">
      <c r="B28" s="1"/>
      <c r="C28" s="1"/>
      <c r="D28" s="1"/>
      <c r="E28" s="1"/>
      <c r="F28" s="1"/>
      <c r="G28" s="1"/>
      <c r="H28" s="1"/>
      <c r="I28" s="1"/>
      <c r="J28" s="1"/>
      <c r="K28" s="1"/>
      <c r="L28" s="1"/>
      <c r="M28" s="1"/>
      <c r="N28" s="1"/>
      <c r="O28" s="1"/>
      <c r="P28" s="1"/>
      <c r="Q28" s="1"/>
      <c r="R28" s="1"/>
      <c r="S28" s="1"/>
      <c r="T28" s="1"/>
      <c r="U28" s="1"/>
      <c r="V28" s="1"/>
      <c r="W28" s="1"/>
      <c r="X28" s="1"/>
      <c r="Y28" s="1"/>
      <c r="Z28" s="1"/>
      <c r="AA28" s="1"/>
    </row>
    <row r="29" spans="2:27">
      <c r="B29" s="1"/>
      <c r="C29" s="1"/>
      <c r="D29" s="1"/>
      <c r="E29" s="1"/>
      <c r="F29" s="1"/>
      <c r="G29" s="1"/>
      <c r="H29" s="1"/>
      <c r="I29" s="1"/>
      <c r="J29" s="1"/>
      <c r="K29" s="1"/>
      <c r="L29" s="1"/>
      <c r="M29" s="1"/>
      <c r="N29" s="1"/>
      <c r="O29" s="1"/>
      <c r="P29" s="1"/>
      <c r="Q29" s="1"/>
      <c r="R29" s="1"/>
      <c r="S29" s="1"/>
      <c r="T29" s="1"/>
      <c r="U29" s="1"/>
      <c r="V29" s="1"/>
      <c r="W29" s="1"/>
      <c r="X29" s="1"/>
      <c r="Y29" s="1"/>
      <c r="Z29" s="1"/>
      <c r="AA29" s="1"/>
    </row>
    <row r="30" spans="2:27">
      <c r="B30" s="1"/>
      <c r="C30" s="1"/>
      <c r="D30" s="1"/>
      <c r="E30" s="1"/>
      <c r="F30" s="1"/>
      <c r="G30" s="1"/>
      <c r="H30" s="1"/>
      <c r="I30" s="1"/>
      <c r="J30" s="1"/>
      <c r="K30" s="1"/>
      <c r="L30" s="1"/>
      <c r="M30" s="1"/>
      <c r="N30" s="1"/>
      <c r="O30" s="1"/>
      <c r="P30" s="1"/>
      <c r="Q30" s="1"/>
      <c r="R30" s="1"/>
      <c r="S30" s="1"/>
      <c r="T30" s="1"/>
      <c r="U30" s="1"/>
      <c r="V30" s="1"/>
      <c r="W30" s="1"/>
      <c r="X30" s="1"/>
      <c r="Y30" s="1"/>
      <c r="Z30" s="1"/>
      <c r="AA30" s="1"/>
    </row>
    <row r="31" spans="2:27">
      <c r="B31" s="1"/>
      <c r="C31" s="1"/>
      <c r="D31" s="1"/>
      <c r="E31" s="1"/>
      <c r="F31" s="1"/>
      <c r="G31" s="1"/>
      <c r="H31" s="1"/>
      <c r="I31" s="1"/>
      <c r="J31" s="1"/>
      <c r="K31" s="1"/>
      <c r="L31" s="1"/>
      <c r="M31" s="1"/>
      <c r="N31" s="1"/>
      <c r="O31" s="1"/>
      <c r="P31" s="1"/>
      <c r="Q31" s="1"/>
      <c r="R31" s="1"/>
      <c r="S31" s="1"/>
      <c r="T31" s="1"/>
      <c r="U31" s="1"/>
      <c r="V31" s="1"/>
      <c r="W31" s="1"/>
      <c r="X31" s="1"/>
      <c r="Y31" s="1"/>
      <c r="Z31" s="1"/>
      <c r="AA31" s="1"/>
    </row>
    <row r="32" spans="2:27">
      <c r="B32" s="1"/>
      <c r="C32" s="1"/>
      <c r="D32" s="1"/>
      <c r="E32" s="1"/>
      <c r="F32" s="1"/>
      <c r="G32" s="1"/>
      <c r="H32" s="1"/>
      <c r="I32" s="1"/>
      <c r="J32" s="1"/>
      <c r="K32" s="1"/>
      <c r="L32" s="1"/>
      <c r="M32" s="1"/>
      <c r="N32" s="1"/>
      <c r="O32" s="1"/>
      <c r="P32" s="1"/>
      <c r="Q32" s="1"/>
      <c r="R32" s="1"/>
      <c r="S32" s="1"/>
      <c r="T32" s="1"/>
      <c r="U32" s="1"/>
      <c r="V32" s="1"/>
      <c r="W32" s="1"/>
      <c r="X32" s="1"/>
      <c r="Y32" s="1"/>
      <c r="Z32" s="1"/>
      <c r="AA32" s="1"/>
    </row>
    <row r="33" spans="2:27">
      <c r="B33" s="1"/>
      <c r="C33" s="1"/>
      <c r="D33" s="1"/>
      <c r="E33" s="1"/>
      <c r="F33" s="1"/>
      <c r="G33" s="1"/>
      <c r="H33" s="1"/>
      <c r="I33" s="1"/>
      <c r="J33" s="1"/>
      <c r="K33" s="1"/>
      <c r="L33" s="1"/>
      <c r="M33" s="1"/>
      <c r="N33" s="1"/>
      <c r="O33" s="1"/>
      <c r="P33" s="1"/>
      <c r="Q33" s="1"/>
      <c r="R33" s="1"/>
      <c r="S33" s="1"/>
      <c r="T33" s="1"/>
      <c r="U33" s="1"/>
      <c r="V33" s="1"/>
      <c r="W33" s="1"/>
      <c r="X33" s="1"/>
      <c r="Y33" s="1"/>
      <c r="Z33" s="1"/>
      <c r="AA33" s="1"/>
    </row>
    <row r="34" spans="2:27">
      <c r="B34" s="1"/>
      <c r="C34" s="1"/>
      <c r="D34" s="1"/>
      <c r="E34" s="1"/>
      <c r="F34" s="1"/>
      <c r="G34" s="1"/>
      <c r="H34" s="1"/>
      <c r="I34" s="1"/>
      <c r="J34" s="1"/>
      <c r="K34" s="1"/>
      <c r="L34" s="1"/>
      <c r="M34" s="1"/>
      <c r="N34" s="1"/>
      <c r="O34" s="1"/>
      <c r="P34" s="1"/>
      <c r="Q34" s="1"/>
      <c r="R34" s="1"/>
      <c r="S34" s="1"/>
      <c r="T34" s="1"/>
      <c r="U34" s="1"/>
      <c r="V34" s="1"/>
      <c r="W34" s="1"/>
      <c r="X34" s="1"/>
      <c r="Y34" s="1"/>
      <c r="Z34" s="1"/>
      <c r="AA34" s="1"/>
    </row>
    <row r="35" spans="2:27">
      <c r="B35" s="1"/>
      <c r="C35" s="1"/>
      <c r="D35" s="1"/>
      <c r="E35" s="1"/>
      <c r="F35" s="1"/>
      <c r="G35" s="1"/>
      <c r="H35" s="1"/>
      <c r="I35" s="1"/>
      <c r="J35" s="1"/>
      <c r="K35" s="1"/>
      <c r="L35" s="1"/>
      <c r="M35" s="1"/>
      <c r="N35" s="1"/>
      <c r="O35" s="1"/>
      <c r="P35" s="1"/>
      <c r="Q35" s="1"/>
      <c r="R35" s="1"/>
      <c r="S35" s="1"/>
      <c r="T35" s="1"/>
      <c r="U35" s="1"/>
      <c r="V35" s="1"/>
      <c r="W35" s="1"/>
      <c r="X35" s="1"/>
      <c r="Y35" s="1"/>
      <c r="Z35" s="1"/>
      <c r="AA35" s="1"/>
    </row>
    <row r="36" spans="2:27">
      <c r="B36" s="1"/>
      <c r="C36" s="1"/>
      <c r="D36" s="1"/>
      <c r="E36" s="1"/>
      <c r="F36" s="1"/>
      <c r="G36" s="1"/>
      <c r="H36" s="1"/>
      <c r="I36" s="1"/>
      <c r="J36" s="1"/>
      <c r="K36" s="1"/>
      <c r="L36" s="1"/>
      <c r="M36" s="1"/>
      <c r="N36" s="1"/>
      <c r="O36" s="1"/>
      <c r="P36" s="1"/>
      <c r="Q36" s="1"/>
      <c r="R36" s="1"/>
      <c r="S36" s="1"/>
      <c r="T36" s="1"/>
      <c r="U36" s="1"/>
      <c r="V36" s="1"/>
      <c r="W36" s="1"/>
      <c r="X36" s="1"/>
      <c r="Y36" s="1"/>
      <c r="Z36" s="1"/>
      <c r="AA36" s="1"/>
    </row>
    <row r="37" spans="2:27">
      <c r="B37" s="1"/>
      <c r="C37" s="1"/>
      <c r="D37" s="1"/>
      <c r="E37" s="1"/>
      <c r="F37" s="1"/>
      <c r="G37" s="1"/>
      <c r="H37" s="1"/>
      <c r="I37" s="1"/>
      <c r="J37" s="1"/>
      <c r="K37" s="1"/>
      <c r="L37" s="1"/>
      <c r="M37" s="1"/>
      <c r="N37" s="1"/>
      <c r="O37" s="1"/>
      <c r="P37" s="1"/>
      <c r="Q37" s="1"/>
      <c r="R37" s="1"/>
      <c r="S37" s="1"/>
      <c r="T37" s="1"/>
      <c r="U37" s="1"/>
      <c r="V37" s="1"/>
      <c r="W37" s="1"/>
      <c r="X37" s="1"/>
      <c r="Y37" s="1"/>
      <c r="Z37" s="1"/>
      <c r="AA37" s="1"/>
    </row>
    <row r="38" spans="2:27">
      <c r="B38" s="1"/>
      <c r="C38" s="1"/>
      <c r="D38" s="1"/>
      <c r="E38" s="1"/>
      <c r="F38" s="1"/>
      <c r="G38" s="1"/>
      <c r="H38" s="1"/>
      <c r="I38" s="1"/>
      <c r="J38" s="1"/>
      <c r="K38" s="1"/>
      <c r="L38" s="1"/>
      <c r="M38" s="1"/>
      <c r="N38" s="1"/>
      <c r="O38" s="1"/>
      <c r="P38" s="1"/>
      <c r="Q38" s="1"/>
      <c r="R38" s="1"/>
      <c r="S38" s="1"/>
      <c r="T38" s="1"/>
      <c r="U38" s="1"/>
      <c r="V38" s="1"/>
      <c r="W38" s="1"/>
      <c r="X38" s="1"/>
      <c r="Y38" s="1"/>
      <c r="Z38" s="1"/>
      <c r="AA38" s="1"/>
    </row>
    <row r="39" spans="2:27">
      <c r="B39" s="1"/>
      <c r="C39" s="1"/>
      <c r="D39" s="1"/>
      <c r="E39" s="1"/>
      <c r="F39" s="1"/>
      <c r="G39" s="1"/>
      <c r="H39" s="1"/>
      <c r="I39" s="1"/>
      <c r="J39" s="1"/>
      <c r="K39" s="1"/>
      <c r="L39" s="1"/>
      <c r="M39" s="1"/>
      <c r="N39" s="1"/>
      <c r="O39" s="1"/>
      <c r="P39" s="1"/>
      <c r="Q39" s="1"/>
      <c r="R39" s="1"/>
      <c r="S39" s="1"/>
      <c r="T39" s="1"/>
      <c r="U39" s="1"/>
      <c r="V39" s="1"/>
      <c r="W39" s="1"/>
      <c r="X39" s="1"/>
      <c r="Y39" s="1"/>
      <c r="Z39" s="1"/>
      <c r="AA39" s="1"/>
    </row>
    <row r="40" spans="2:27">
      <c r="B40" s="1"/>
      <c r="C40" s="1"/>
      <c r="D40" s="1"/>
      <c r="E40" s="1"/>
      <c r="F40" s="1"/>
      <c r="G40" s="1"/>
      <c r="H40" s="1"/>
      <c r="I40" s="1"/>
      <c r="J40" s="1"/>
      <c r="K40" s="1"/>
      <c r="L40" s="1"/>
      <c r="M40" s="1"/>
      <c r="N40" s="1"/>
      <c r="O40" s="1"/>
      <c r="P40" s="1"/>
      <c r="Q40" s="1"/>
      <c r="R40" s="1"/>
      <c r="S40" s="1"/>
      <c r="T40" s="1"/>
      <c r="U40" s="1"/>
      <c r="V40" s="1"/>
      <c r="W40" s="1"/>
      <c r="X40" s="1"/>
      <c r="Y40" s="1"/>
      <c r="Z40" s="1"/>
      <c r="AA40" s="1"/>
    </row>
    <row r="41" spans="2:27">
      <c r="B41" s="1"/>
      <c r="C41" s="1"/>
      <c r="D41" s="1"/>
      <c r="E41" s="1"/>
      <c r="F41" s="1"/>
      <c r="G41" s="1"/>
      <c r="H41" s="1"/>
      <c r="I41" s="1"/>
      <c r="J41" s="1"/>
      <c r="K41" s="1"/>
      <c r="L41" s="1"/>
      <c r="M41" s="1"/>
      <c r="N41" s="1"/>
      <c r="O41" s="1"/>
      <c r="P41" s="1"/>
      <c r="Q41" s="1"/>
      <c r="R41" s="1"/>
      <c r="S41" s="1"/>
      <c r="T41" s="1"/>
      <c r="U41" s="1"/>
      <c r="V41" s="1"/>
      <c r="W41" s="1"/>
      <c r="X41" s="1"/>
      <c r="Y41" s="1"/>
      <c r="Z41" s="1"/>
      <c r="AA41" s="1"/>
    </row>
    <row r="42" spans="2:27">
      <c r="B42" s="1"/>
      <c r="C42" s="1"/>
      <c r="D42" s="1"/>
      <c r="E42" s="1"/>
      <c r="F42" s="1"/>
      <c r="G42" s="1"/>
      <c r="H42" s="1"/>
      <c r="I42" s="1"/>
      <c r="J42" s="1"/>
      <c r="K42" s="1"/>
      <c r="L42" s="1"/>
      <c r="M42" s="1"/>
      <c r="N42" s="1"/>
      <c r="O42" s="1"/>
      <c r="P42" s="1"/>
      <c r="Q42" s="1"/>
      <c r="R42" s="1"/>
      <c r="S42" s="1"/>
      <c r="T42" s="1"/>
      <c r="U42" s="1"/>
      <c r="V42" s="1"/>
      <c r="W42" s="1"/>
      <c r="X42" s="1"/>
      <c r="Y42" s="1"/>
      <c r="Z42" s="1"/>
      <c r="AA42" s="1"/>
    </row>
    <row r="43" spans="2:27">
      <c r="B43" s="1"/>
      <c r="C43" s="1"/>
      <c r="D43" s="1"/>
      <c r="E43" s="1"/>
      <c r="F43" s="1"/>
      <c r="G43" s="1"/>
      <c r="H43" s="1"/>
      <c r="I43" s="1"/>
      <c r="J43" s="1"/>
      <c r="K43" s="1"/>
      <c r="L43" s="1"/>
      <c r="M43" s="1"/>
      <c r="N43" s="1"/>
      <c r="O43" s="1"/>
      <c r="P43" s="1"/>
      <c r="Q43" s="1"/>
      <c r="R43" s="1"/>
      <c r="S43" s="1"/>
      <c r="T43" s="1"/>
      <c r="U43" s="1"/>
      <c r="V43" s="1"/>
      <c r="W43" s="1"/>
      <c r="X43" s="1"/>
      <c r="Y43" s="1"/>
      <c r="Z43" s="1"/>
      <c r="AA43" s="1"/>
    </row>
    <row r="44" spans="2:27">
      <c r="B44" s="1"/>
      <c r="C44" s="1"/>
      <c r="D44" s="1"/>
      <c r="E44" s="1"/>
      <c r="F44" s="1"/>
      <c r="G44" s="1"/>
      <c r="H44" s="1"/>
      <c r="I44" s="1"/>
      <c r="J44" s="1"/>
      <c r="K44" s="1"/>
      <c r="L44" s="1"/>
      <c r="M44" s="1"/>
      <c r="N44" s="1"/>
      <c r="O44" s="1"/>
      <c r="P44" s="1"/>
      <c r="Q44" s="1"/>
      <c r="R44" s="1"/>
      <c r="S44" s="1"/>
      <c r="T44" s="1"/>
      <c r="U44" s="1"/>
      <c r="V44" s="1"/>
      <c r="W44" s="1"/>
      <c r="X44" s="1"/>
      <c r="Y44" s="1"/>
      <c r="Z44" s="1"/>
      <c r="AA44" s="1"/>
    </row>
    <row r="45" spans="2:27">
      <c r="B45" s="1"/>
      <c r="C45" s="1"/>
      <c r="D45" s="1"/>
      <c r="E45" s="1"/>
      <c r="F45" s="1"/>
      <c r="G45" s="1"/>
      <c r="H45" s="1"/>
      <c r="I45" s="1"/>
      <c r="J45" s="1"/>
      <c r="K45" s="1"/>
      <c r="L45" s="1"/>
      <c r="M45" s="1"/>
      <c r="N45" s="1"/>
      <c r="O45" s="1"/>
      <c r="P45" s="1"/>
      <c r="Q45" s="1"/>
      <c r="R45" s="1"/>
      <c r="S45" s="1"/>
      <c r="T45" s="1"/>
      <c r="U45" s="1"/>
      <c r="V45" s="1"/>
      <c r="W45" s="1"/>
      <c r="X45" s="1"/>
      <c r="Y45" s="1"/>
      <c r="Z45" s="1"/>
      <c r="AA45" s="1"/>
    </row>
    <row r="46" spans="2:27">
      <c r="B46" s="1"/>
      <c r="C46" s="1"/>
      <c r="D46" s="1"/>
      <c r="E46" s="1"/>
      <c r="F46" s="1"/>
      <c r="G46" s="1"/>
      <c r="H46" s="1"/>
      <c r="I46" s="1"/>
      <c r="J46" s="1"/>
      <c r="K46" s="1"/>
      <c r="L46" s="1"/>
      <c r="M46" s="1"/>
      <c r="N46" s="1"/>
      <c r="O46" s="1"/>
      <c r="P46" s="1"/>
      <c r="Q46" s="1"/>
      <c r="R46" s="1"/>
      <c r="S46" s="1"/>
      <c r="T46" s="1"/>
      <c r="U46" s="1"/>
      <c r="V46" s="1"/>
      <c r="W46" s="1"/>
      <c r="X46" s="1"/>
      <c r="Y46" s="1"/>
      <c r="Z46" s="1"/>
      <c r="AA46" s="1"/>
    </row>
    <row r="47" spans="2:27">
      <c r="B47" s="1"/>
      <c r="C47" s="1"/>
      <c r="D47" s="1"/>
      <c r="E47" s="1"/>
      <c r="F47" s="1"/>
      <c r="G47" s="1"/>
      <c r="H47" s="1"/>
      <c r="I47" s="1"/>
      <c r="J47" s="1"/>
      <c r="K47" s="1"/>
      <c r="L47" s="1"/>
      <c r="M47" s="1"/>
      <c r="N47" s="1"/>
      <c r="O47" s="1"/>
      <c r="P47" s="1"/>
      <c r="Q47" s="1"/>
      <c r="R47" s="1"/>
      <c r="S47" s="1"/>
      <c r="T47" s="1"/>
      <c r="U47" s="1"/>
      <c r="V47" s="1"/>
      <c r="W47" s="1"/>
      <c r="X47" s="1"/>
      <c r="Y47" s="1"/>
      <c r="Z47" s="1"/>
      <c r="AA47" s="1"/>
    </row>
    <row r="48" spans="2:27">
      <c r="B48" s="1"/>
      <c r="C48" s="1"/>
      <c r="D48" s="1"/>
      <c r="E48" s="1"/>
      <c r="F48" s="1"/>
      <c r="G48" s="1"/>
      <c r="H48" s="1"/>
      <c r="I48" s="1"/>
      <c r="J48" s="1"/>
      <c r="K48" s="1"/>
      <c r="L48" s="1"/>
      <c r="M48" s="1"/>
      <c r="N48" s="1"/>
      <c r="O48" s="1"/>
      <c r="P48" s="1"/>
      <c r="Q48" s="1"/>
      <c r="R48" s="1"/>
      <c r="S48" s="1"/>
      <c r="T48" s="1"/>
      <c r="U48" s="1"/>
      <c r="V48" s="1"/>
      <c r="W48" s="1"/>
      <c r="X48" s="1"/>
      <c r="Y48" s="1"/>
      <c r="Z48" s="1"/>
      <c r="AA48" s="1"/>
    </row>
    <row r="49" spans="2:27">
      <c r="B49" s="1"/>
      <c r="C49" s="1"/>
      <c r="D49" s="1"/>
      <c r="E49" s="1"/>
      <c r="F49" s="1"/>
      <c r="G49" s="1"/>
      <c r="H49" s="1"/>
      <c r="I49" s="1"/>
      <c r="J49" s="1"/>
      <c r="K49" s="1"/>
      <c r="L49" s="1"/>
      <c r="M49" s="1"/>
      <c r="N49" s="1"/>
      <c r="O49" s="1"/>
      <c r="P49" s="1"/>
      <c r="Q49" s="1"/>
      <c r="R49" s="1"/>
      <c r="S49" s="1"/>
      <c r="T49" s="1"/>
      <c r="U49" s="1"/>
      <c r="V49" s="1"/>
      <c r="W49" s="1"/>
      <c r="X49" s="1"/>
      <c r="Y49" s="1"/>
      <c r="Z49" s="1"/>
      <c r="AA49" s="1"/>
    </row>
  </sheetData>
  <hyperlinks>
    <hyperlink ref="AC5" location="Cover!A1" display="cover" xr:uid="{D57DE941-C35C-474C-B39D-4A94438BC6C0}"/>
  </hyperlinks>
  <printOptions horizontalCentered="1" verticalCentered="1"/>
  <pageMargins left="0.11811023622047245" right="0.11811023622047245" top="0.15748031496062992" bottom="0.15748031496062992" header="0.31496062992125984" footer="0.11811023622047245"/>
  <pageSetup paperSize="9" scale="59" orientation="landscape" r:id="rId1"/>
  <headerFooter>
    <oddFooter>&amp;L&amp;D &amp;T&amp;CPage &amp;P of &amp;N&amp;R&amp;"-,Bold"Optima bank&amp;"-,Regular"
Results factsheet</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259C3-DBA8-486F-88DA-8B1CFE399B4D}">
  <sheetPr codeName="Sheet3">
    <tabColor theme="5"/>
    <pageSetUpPr fitToPage="1"/>
  </sheetPr>
  <dimension ref="C1:V79"/>
  <sheetViews>
    <sheetView view="pageBreakPreview" zoomScale="85" zoomScaleNormal="100" zoomScaleSheetLayoutView="85" workbookViewId="0">
      <pane ySplit="7" topLeftCell="A8" activePane="bottomLeft" state="frozen"/>
      <selection activeCell="X22" sqref="X22"/>
      <selection pane="bottomLeft" activeCell="M30" sqref="M30"/>
    </sheetView>
  </sheetViews>
  <sheetFormatPr defaultColWidth="9.42578125" defaultRowHeight="15.75"/>
  <cols>
    <col min="1" max="1" width="5.42578125" style="33" customWidth="1"/>
    <col min="2" max="2" width="4.5703125" style="33" customWidth="1"/>
    <col min="3" max="3" width="41.42578125" style="33" bestFit="1" customWidth="1"/>
    <col min="4" max="5" width="14.42578125" style="33" customWidth="1"/>
    <col min="6" max="11" width="15" style="33" customWidth="1"/>
    <col min="12" max="13" width="17.28515625" style="33" customWidth="1"/>
    <col min="14" max="14" width="7.42578125" style="33" customWidth="1"/>
    <col min="15" max="15" width="16" style="33" bestFit="1" customWidth="1"/>
    <col min="16" max="16" width="9.42578125" style="33"/>
    <col min="17" max="17" width="11" style="33" bestFit="1" customWidth="1"/>
    <col min="18" max="16384" width="9.42578125" style="33"/>
  </cols>
  <sheetData>
    <row r="1" spans="3:16" ht="18.75" customHeight="1">
      <c r="C1" s="31"/>
      <c r="D1" s="31"/>
      <c r="E1" s="31"/>
      <c r="F1" s="31"/>
      <c r="G1" s="31"/>
      <c r="H1" s="31"/>
      <c r="I1" s="31"/>
      <c r="J1" s="31"/>
      <c r="K1" s="31"/>
      <c r="L1" s="31"/>
      <c r="M1" s="31"/>
    </row>
    <row r="2" spans="3:16" ht="15.75" customHeight="1">
      <c r="C2" s="31"/>
      <c r="D2" s="31"/>
      <c r="E2" s="31"/>
      <c r="F2" s="31"/>
      <c r="G2" s="31"/>
      <c r="H2" s="31"/>
      <c r="I2" s="31"/>
      <c r="J2" s="31"/>
      <c r="K2" s="31"/>
      <c r="L2" s="31"/>
      <c r="M2" s="31"/>
      <c r="N2" s="56"/>
    </row>
    <row r="3" spans="3:16">
      <c r="C3" s="31"/>
      <c r="D3" s="31"/>
      <c r="E3" s="31"/>
      <c r="F3" s="31"/>
      <c r="G3" s="31"/>
      <c r="H3" s="31"/>
      <c r="I3" s="31"/>
      <c r="J3" s="31"/>
      <c r="K3" s="31"/>
      <c r="L3" s="31"/>
      <c r="M3" s="31"/>
    </row>
    <row r="4" spans="3:16" ht="23.25" customHeight="1">
      <c r="C4" s="66"/>
      <c r="D4" s="66"/>
      <c r="E4" s="66"/>
      <c r="F4" s="66"/>
      <c r="G4" s="66"/>
      <c r="H4" s="66"/>
      <c r="I4" s="66"/>
      <c r="J4" s="66"/>
      <c r="K4" s="66"/>
      <c r="L4" s="66"/>
      <c r="M4" s="66"/>
    </row>
    <row r="5" spans="3:16" ht="23.25" customHeight="1">
      <c r="C5" s="2" t="s">
        <v>187</v>
      </c>
      <c r="D5" s="66"/>
      <c r="E5" s="66"/>
      <c r="F5" s="66"/>
      <c r="G5" s="66"/>
      <c r="H5" s="66"/>
      <c r="I5" s="66"/>
      <c r="J5" s="66"/>
      <c r="K5" s="66"/>
      <c r="L5" s="66"/>
      <c r="M5" s="66"/>
      <c r="O5" s="29" t="s">
        <v>81</v>
      </c>
    </row>
    <row r="6" spans="3:16" ht="23.25" customHeight="1">
      <c r="C6" s="66"/>
      <c r="D6" s="66"/>
      <c r="E6" s="66"/>
      <c r="F6" s="66"/>
      <c r="G6" s="66"/>
      <c r="H6" s="66"/>
      <c r="I6" s="66"/>
      <c r="J6" s="66"/>
      <c r="K6" s="66"/>
      <c r="L6" s="66"/>
      <c r="M6" s="66"/>
    </row>
    <row r="7" spans="3:16">
      <c r="C7" s="67"/>
      <c r="D7" s="35" t="s">
        <v>85</v>
      </c>
      <c r="E7" s="35" t="s">
        <v>179</v>
      </c>
      <c r="F7" s="35" t="s">
        <v>185</v>
      </c>
      <c r="G7" s="35" t="s">
        <v>256</v>
      </c>
      <c r="H7" s="35" t="s">
        <v>261</v>
      </c>
      <c r="I7" s="35" t="s">
        <v>265</v>
      </c>
      <c r="J7" s="35" t="s">
        <v>270</v>
      </c>
      <c r="K7" s="35" t="s">
        <v>279</v>
      </c>
      <c r="L7" s="35" t="s">
        <v>287</v>
      </c>
      <c r="M7" s="35" t="s">
        <v>292</v>
      </c>
    </row>
    <row r="8" spans="3:16">
      <c r="C8" s="33" t="s">
        <v>188</v>
      </c>
      <c r="D8" s="69">
        <v>4.5847254322817561E-2</v>
      </c>
      <c r="E8" s="69">
        <v>4.4825939196786201E-2</v>
      </c>
      <c r="F8" s="69">
        <v>4.3749076523341549E-2</v>
      </c>
      <c r="G8" s="70">
        <v>4.1996066935379814E-2</v>
      </c>
      <c r="H8" s="70">
        <v>3.7290626546326255E-2</v>
      </c>
      <c r="I8" s="70">
        <v>3.5274245756041336E-2</v>
      </c>
      <c r="J8" s="70">
        <v>3.4679737421414336E-2</v>
      </c>
      <c r="K8" s="70">
        <v>3.2190455480509909E-2</v>
      </c>
      <c r="L8" s="70">
        <v>3.1712494625951965E-2</v>
      </c>
      <c r="M8" s="70">
        <v>3.2297012887656427E-2</v>
      </c>
    </row>
    <row r="9" spans="3:16" ht="20.100000000000001" customHeight="1">
      <c r="C9" s="39" t="s">
        <v>189</v>
      </c>
      <c r="D9" s="69">
        <v>1.0147458390780826E-2</v>
      </c>
      <c r="E9" s="69">
        <v>9.8919069052027589E-3</v>
      </c>
      <c r="F9" s="69">
        <v>8.6591458289494976E-3</v>
      </c>
      <c r="G9" s="70">
        <v>8.5934555783666374E-3</v>
      </c>
      <c r="H9" s="70">
        <v>9.2238920217198421E-3</v>
      </c>
      <c r="I9" s="70">
        <v>8.635583577308566E-3</v>
      </c>
      <c r="J9" s="70">
        <v>8.9415233452495007E-3</v>
      </c>
      <c r="K9" s="70">
        <v>9.0891838789302539E-3</v>
      </c>
      <c r="L9" s="70">
        <v>1.2076342204751549E-2</v>
      </c>
      <c r="M9" s="70">
        <v>9.8772974446856669E-3</v>
      </c>
    </row>
    <row r="10" spans="3:16" ht="20.100000000000001" customHeight="1">
      <c r="C10" s="39" t="s">
        <v>190</v>
      </c>
      <c r="D10" s="71">
        <v>0.25541522530549482</v>
      </c>
      <c r="E10" s="71">
        <v>0.23897757867019834</v>
      </c>
      <c r="F10" s="71">
        <v>0.20066921125582479</v>
      </c>
      <c r="G10" s="72">
        <v>0.21826592022486116</v>
      </c>
      <c r="H10" s="72">
        <v>0.25060152003693387</v>
      </c>
      <c r="I10" s="72">
        <v>0.23716945613990462</v>
      </c>
      <c r="J10" s="72">
        <v>0.22301114188419596</v>
      </c>
      <c r="K10" s="72">
        <v>0.22932713012953512</v>
      </c>
      <c r="L10" s="72">
        <v>0.20798015309378126</v>
      </c>
      <c r="M10" s="72">
        <v>0.22315459632004547</v>
      </c>
    </row>
    <row r="11" spans="3:16" ht="20.100000000000001" customHeight="1">
      <c r="C11" s="39" t="s">
        <v>191</v>
      </c>
      <c r="D11" s="71">
        <v>0.27999238630026907</v>
      </c>
      <c r="E11" s="71">
        <v>0.25984141879361389</v>
      </c>
      <c r="F11" s="71">
        <v>0.24739405660786382</v>
      </c>
      <c r="G11" s="72">
        <v>0.24305783680548337</v>
      </c>
      <c r="H11" s="72">
        <v>0.2747817743077785</v>
      </c>
      <c r="I11" s="72">
        <v>0.26336950913058255</v>
      </c>
      <c r="J11" s="72">
        <v>0.2464364539644939</v>
      </c>
      <c r="K11" s="72">
        <v>0.24800571410410091</v>
      </c>
      <c r="L11" s="72">
        <v>0.22573515247201326</v>
      </c>
      <c r="M11" s="72">
        <v>0.23171081044713629</v>
      </c>
    </row>
    <row r="12" spans="3:16" ht="20.100000000000001" customHeight="1">
      <c r="C12" s="39" t="s">
        <v>192</v>
      </c>
      <c r="D12" s="73">
        <v>2.035961831904002E-3</v>
      </c>
      <c r="E12" s="73">
        <v>7.2150850316469789E-3</v>
      </c>
      <c r="F12" s="73">
        <v>3.2985104710200864E-3</v>
      </c>
      <c r="G12" s="74">
        <v>4.4922456589082914E-3</v>
      </c>
      <c r="H12" s="74">
        <v>1.1288675236783204E-2</v>
      </c>
      <c r="I12" s="74">
        <v>5.2160554439534121E-3</v>
      </c>
      <c r="J12" s="74">
        <v>5.5944117066374435E-3</v>
      </c>
      <c r="K12" s="74">
        <v>4.0576973844795236E-3</v>
      </c>
      <c r="L12" s="74">
        <v>7.8829725865150833E-3</v>
      </c>
      <c r="M12" s="74">
        <v>5.3724671776368494E-3</v>
      </c>
      <c r="P12" s="74"/>
    </row>
    <row r="13" spans="3:16" ht="20.100000000000001" customHeight="1">
      <c r="C13" s="39" t="s">
        <v>204</v>
      </c>
      <c r="D13" s="71">
        <v>0.30237622169050832</v>
      </c>
      <c r="E13" s="73">
        <v>0.25386469879125395</v>
      </c>
      <c r="F13" s="71">
        <v>0.27155513806429565</v>
      </c>
      <c r="G13" s="72">
        <v>0.2810157913668706</v>
      </c>
      <c r="H13" s="72">
        <v>0.21604677333871278</v>
      </c>
      <c r="I13" s="72">
        <v>0.24824824265750378</v>
      </c>
      <c r="J13" s="72">
        <v>0.25993744346232361</v>
      </c>
      <c r="K13" s="74">
        <v>0.25278794031268526</v>
      </c>
      <c r="L13" s="74">
        <v>0.26197603853562967</v>
      </c>
      <c r="M13" s="74">
        <v>0.25012727244394523</v>
      </c>
      <c r="P13" s="65"/>
    </row>
    <row r="14" spans="3:16" ht="20.100000000000001" customHeight="1">
      <c r="C14" s="39" t="s">
        <v>205</v>
      </c>
      <c r="D14" s="71">
        <v>0.25706917085780756</v>
      </c>
      <c r="E14" s="71">
        <v>0.25386469879125395</v>
      </c>
      <c r="F14" s="71">
        <v>0.27155513806429565</v>
      </c>
      <c r="G14" s="72">
        <v>0.27880501120398743</v>
      </c>
      <c r="H14" s="72">
        <v>0.21604677333871278</v>
      </c>
      <c r="I14" s="74">
        <v>0.24824824265750378</v>
      </c>
      <c r="J14" s="74">
        <v>0.25490191850604399</v>
      </c>
      <c r="K14" s="74">
        <v>0.25278794031268526</v>
      </c>
      <c r="L14" s="74">
        <v>0.26197603853562967</v>
      </c>
      <c r="M14" s="74">
        <v>0.25012727244394523</v>
      </c>
    </row>
    <row r="15" spans="3:16" ht="20.100000000000001" customHeight="1">
      <c r="C15" s="39" t="s">
        <v>193</v>
      </c>
      <c r="D15" s="71">
        <v>3.5863615219648544E-2</v>
      </c>
      <c r="E15" s="71">
        <v>3.2996653960742105E-2</v>
      </c>
      <c r="F15" s="71">
        <v>3.2756357091722456E-2</v>
      </c>
      <c r="G15" s="72">
        <v>3.2885880456064658E-2</v>
      </c>
      <c r="H15" s="72">
        <v>2.4504590689863947E-2</v>
      </c>
      <c r="I15" s="72">
        <v>2.7794019426592688E-2</v>
      </c>
      <c r="J15" s="72">
        <v>2.8215369760665535E-2</v>
      </c>
      <c r="K15" s="72">
        <v>2.6064534947286912E-2</v>
      </c>
      <c r="L15" s="72">
        <v>2.6161665240157551E-2</v>
      </c>
      <c r="M15" s="72">
        <v>2.4758441662728805E-2</v>
      </c>
    </row>
    <row r="16" spans="3:16" ht="20.100000000000001" customHeight="1">
      <c r="C16" s="39" t="s">
        <v>258</v>
      </c>
      <c r="D16" s="71">
        <v>4.9002435414523267E-2</v>
      </c>
      <c r="E16" s="71">
        <v>4.5347557220806821E-2</v>
      </c>
      <c r="F16" s="71">
        <v>4.5657085971430339E-2</v>
      </c>
      <c r="G16" s="72">
        <v>4.6211330687014343E-2</v>
      </c>
      <c r="H16" s="72">
        <v>3.8404525352160108E-2</v>
      </c>
      <c r="I16" s="72">
        <v>3.7051494710780369E-2</v>
      </c>
      <c r="J16" s="72">
        <v>3.682465496672873E-2</v>
      </c>
      <c r="K16" s="72">
        <v>3.5026069640119749E-2</v>
      </c>
      <c r="L16" s="72">
        <v>3.5358272034860541E-2</v>
      </c>
      <c r="M16" s="347">
        <v>3.11456002279419E-2</v>
      </c>
    </row>
    <row r="17" spans="3:22" ht="20.100000000000001" customHeight="1">
      <c r="C17" s="39" t="s">
        <v>194</v>
      </c>
      <c r="D17" s="69">
        <v>0.17399999999999999</v>
      </c>
      <c r="E17" s="69">
        <v>0.159</v>
      </c>
      <c r="F17" s="69">
        <v>0.15823381399242439</v>
      </c>
      <c r="G17" s="74">
        <v>0.15579999999999999</v>
      </c>
      <c r="H17" s="74">
        <v>0.14249999999999999</v>
      </c>
      <c r="I17" s="74">
        <v>0.13420000000000001</v>
      </c>
      <c r="J17" s="74">
        <v>0.13250000000000001</v>
      </c>
      <c r="K17" s="74">
        <v>0.13239999999999999</v>
      </c>
      <c r="L17" s="74">
        <v>0.12189336726368853</v>
      </c>
      <c r="M17" s="74">
        <v>0.11761044520231941</v>
      </c>
    </row>
    <row r="18" spans="3:22" ht="20.100000000000001" customHeight="1">
      <c r="C18" s="39" t="s">
        <v>263</v>
      </c>
      <c r="D18" s="68">
        <v>0.17724328040871518</v>
      </c>
      <c r="E18" s="68">
        <v>0.159985907639005</v>
      </c>
      <c r="F18" s="68">
        <v>0.15959223466287376</v>
      </c>
      <c r="G18" s="68">
        <v>0.15699503504951881</v>
      </c>
      <c r="H18" s="74">
        <v>0.14397413300365991</v>
      </c>
      <c r="I18" s="74">
        <v>0.13420000000000001</v>
      </c>
      <c r="J18" s="74">
        <v>0.13250000000000001</v>
      </c>
      <c r="K18" s="74">
        <v>0.13239999999999999</v>
      </c>
      <c r="L18" s="74">
        <v>0.12189336726368853</v>
      </c>
      <c r="M18" s="121">
        <v>0.11761044520231941</v>
      </c>
      <c r="R18" s="44"/>
      <c r="S18" s="44"/>
      <c r="T18" s="44"/>
      <c r="U18" s="44"/>
      <c r="V18" s="44"/>
    </row>
    <row r="19" spans="3:22" ht="20.100000000000001" customHeight="1">
      <c r="C19" s="39" t="s">
        <v>195</v>
      </c>
      <c r="D19" s="69">
        <v>0.17399999999999999</v>
      </c>
      <c r="E19" s="69">
        <v>0.159</v>
      </c>
      <c r="F19" s="69">
        <v>0.15823381399242439</v>
      </c>
      <c r="G19" s="74">
        <v>0.15579999999999999</v>
      </c>
      <c r="H19" s="74">
        <v>0.14249999999999999</v>
      </c>
      <c r="I19" s="74">
        <v>0.13420000000000001</v>
      </c>
      <c r="J19" s="74">
        <v>0.16400000000000001</v>
      </c>
      <c r="K19" s="74">
        <v>0.16250000000000001</v>
      </c>
      <c r="L19" s="74">
        <v>0.14869827389152673</v>
      </c>
      <c r="M19" s="74">
        <v>0.14266732066411936</v>
      </c>
    </row>
    <row r="20" spans="3:22" ht="20.100000000000001" customHeight="1">
      <c r="C20" s="39" t="s">
        <v>264</v>
      </c>
      <c r="D20" s="75">
        <v>0.17724328040871518</v>
      </c>
      <c r="E20" s="75">
        <v>0.159985907639005</v>
      </c>
      <c r="F20" s="75">
        <v>0.15959223466287376</v>
      </c>
      <c r="G20" s="75">
        <v>0.15699503504951881</v>
      </c>
      <c r="H20" s="74">
        <v>0.14397413300365991</v>
      </c>
      <c r="I20" s="74">
        <v>0.13420000000000001</v>
      </c>
      <c r="J20" s="74">
        <v>0.16400000000000001</v>
      </c>
      <c r="K20" s="74">
        <v>0.16250000000000001</v>
      </c>
      <c r="L20" s="74">
        <v>0.14869827389152673</v>
      </c>
      <c r="M20" s="74">
        <v>0.14266732066411936</v>
      </c>
    </row>
    <row r="21" spans="3:22" ht="20.100000000000001" customHeight="1">
      <c r="C21" s="39" t="s">
        <v>254</v>
      </c>
      <c r="D21" s="40">
        <v>499.27235201738239</v>
      </c>
      <c r="E21" s="40">
        <v>532.37927322024143</v>
      </c>
      <c r="F21" s="40">
        <v>536.85503761351572</v>
      </c>
      <c r="G21" s="76">
        <v>577.68364034650256</v>
      </c>
      <c r="H21" s="76">
        <v>608.87977927390227</v>
      </c>
      <c r="I21" s="76">
        <v>648.04705396359259</v>
      </c>
      <c r="J21" s="76">
        <v>647.55517253343078</v>
      </c>
      <c r="K21" s="76">
        <v>689.83725102697952</v>
      </c>
      <c r="L21" s="76">
        <v>736.09041443717399</v>
      </c>
      <c r="M21" s="76">
        <v>783.23442720674143</v>
      </c>
      <c r="O21" s="56"/>
      <c r="P21" s="44"/>
      <c r="Q21" s="44"/>
    </row>
    <row r="22" spans="3:22" ht="20.100000000000001" customHeight="1">
      <c r="C22" s="39" t="s">
        <v>196</v>
      </c>
      <c r="D22" s="78">
        <v>0</v>
      </c>
      <c r="E22" s="78">
        <v>0</v>
      </c>
      <c r="F22" s="78">
        <v>7.7287943964032382E-5</v>
      </c>
      <c r="G22" s="79">
        <v>0</v>
      </c>
      <c r="H22" s="79">
        <v>0</v>
      </c>
      <c r="I22" s="79">
        <v>0</v>
      </c>
      <c r="J22" s="79">
        <v>0</v>
      </c>
      <c r="K22" s="79">
        <v>0</v>
      </c>
      <c r="L22" s="79">
        <v>0</v>
      </c>
      <c r="M22" s="79">
        <v>0</v>
      </c>
      <c r="O22" s="56"/>
      <c r="P22" s="80"/>
      <c r="Q22" s="85"/>
      <c r="R22" s="80"/>
      <c r="S22" s="80"/>
    </row>
    <row r="23" spans="3:22" ht="20.100000000000001" customHeight="1">
      <c r="C23" s="39" t="s">
        <v>197</v>
      </c>
      <c r="D23" s="71">
        <v>0.76161128142515444</v>
      </c>
      <c r="E23" s="71">
        <v>0.82944953223615647</v>
      </c>
      <c r="F23" s="71">
        <v>0.81532862826165364</v>
      </c>
      <c r="G23" s="72">
        <v>0.79182367220829397</v>
      </c>
      <c r="H23" s="74">
        <v>0.7780050077008912</v>
      </c>
      <c r="I23" s="81">
        <v>0.82120090416966862</v>
      </c>
      <c r="J23" s="81">
        <v>0.80695537506351545</v>
      </c>
      <c r="K23" s="70">
        <v>0.7734351599997803</v>
      </c>
      <c r="L23" s="70">
        <v>0.80173017766947297</v>
      </c>
      <c r="M23" s="81">
        <v>0.84671826868689615</v>
      </c>
    </row>
    <row r="24" spans="3:22" ht="20.100000000000001" customHeight="1">
      <c r="C24" s="39" t="s">
        <v>198</v>
      </c>
      <c r="D24" s="71">
        <v>2.4889999999999999</v>
      </c>
      <c r="E24" s="71">
        <v>1.8994</v>
      </c>
      <c r="F24" s="73">
        <v>2.6257000000000001</v>
      </c>
      <c r="G24" s="72">
        <v>2.63</v>
      </c>
      <c r="H24" s="72">
        <v>2.4649999999999999</v>
      </c>
      <c r="I24" s="72">
        <v>2.2855095336995124</v>
      </c>
      <c r="J24" s="74">
        <v>2.7169425313798627</v>
      </c>
      <c r="K24" s="74">
        <v>2.2745000000000002</v>
      </c>
      <c r="L24" s="74">
        <v>2.0413999999999999</v>
      </c>
      <c r="M24" s="74">
        <v>1.446573725325863</v>
      </c>
    </row>
    <row r="25" spans="3:22" ht="20.100000000000001" customHeight="1">
      <c r="C25" s="39" t="s">
        <v>199</v>
      </c>
      <c r="D25" s="71">
        <v>1.3180000000000001</v>
      </c>
      <c r="E25" s="71">
        <v>1.2395</v>
      </c>
      <c r="F25" s="73">
        <v>1.288</v>
      </c>
      <c r="G25" s="72">
        <v>1.2869999999999999</v>
      </c>
      <c r="H25" s="72">
        <v>1.2709999999999999</v>
      </c>
      <c r="I25" s="72">
        <v>1.258</v>
      </c>
      <c r="J25" s="74">
        <v>1.3255999999999999</v>
      </c>
      <c r="K25" s="74">
        <v>1.3596999999999999</v>
      </c>
      <c r="L25" s="74">
        <v>1.2797000000000001</v>
      </c>
      <c r="M25" s="74">
        <v>1.1919999999999999</v>
      </c>
    </row>
    <row r="26" spans="3:22" ht="20.100000000000001" customHeight="1">
      <c r="C26" s="33" t="s">
        <v>291</v>
      </c>
      <c r="D26" s="85">
        <f>D21/'Balance Sheet'!D24</f>
        <v>0.12906867488224016</v>
      </c>
      <c r="E26" s="85">
        <f>E21/'Balance Sheet'!E24</f>
        <v>0.13084116775179047</v>
      </c>
      <c r="F26" s="85">
        <f>F21/'Balance Sheet'!F24</f>
        <v>0.11854977732537687</v>
      </c>
      <c r="G26" s="85">
        <f>G21/'Balance Sheet'!G24</f>
        <v>0.11740371383730486</v>
      </c>
      <c r="H26" s="85">
        <f>H21/'Balance Sheet'!H24</f>
        <v>0.10988731354956045</v>
      </c>
      <c r="I26" s="85">
        <f>I21/'Balance Sheet'!I24</f>
        <v>0.1139811284991607</v>
      </c>
      <c r="J26" s="85">
        <f>J21/'Balance Sheet'!J24</f>
        <v>0.10360344269353922</v>
      </c>
      <c r="K26" s="85">
        <f>K21/'Balance Sheet'!K24</f>
        <v>0.10264779453923983</v>
      </c>
      <c r="L26" s="85">
        <f>L21/'Balance Sheet'!L24</f>
        <v>9.7386611121086458E-2</v>
      </c>
      <c r="M26" s="85">
        <v>0.10053250356787202</v>
      </c>
    </row>
    <row r="27" spans="3:22">
      <c r="C27" s="66" t="s">
        <v>187</v>
      </c>
      <c r="D27" s="66"/>
      <c r="E27" s="66"/>
      <c r="F27" s="66"/>
      <c r="G27" s="66"/>
      <c r="H27" s="66"/>
      <c r="I27" s="66"/>
      <c r="J27" s="66"/>
      <c r="K27" s="66"/>
      <c r="L27" s="66"/>
      <c r="M27" s="66"/>
    </row>
    <row r="28" spans="3:22">
      <c r="C28" s="66"/>
      <c r="D28" s="66"/>
      <c r="E28" s="66"/>
      <c r="F28" s="66"/>
      <c r="G28" s="66"/>
      <c r="H28" s="66"/>
      <c r="I28" s="66"/>
      <c r="J28" s="66"/>
      <c r="K28" s="66"/>
      <c r="L28" s="66"/>
      <c r="M28" s="66"/>
    </row>
    <row r="29" spans="3:22">
      <c r="C29" s="67"/>
      <c r="D29" s="35" t="s">
        <v>82</v>
      </c>
      <c r="E29" s="35" t="s">
        <v>179</v>
      </c>
      <c r="F29" s="35" t="s">
        <v>186</v>
      </c>
      <c r="G29" s="35" t="s">
        <v>255</v>
      </c>
      <c r="H29" s="35" t="s">
        <v>260</v>
      </c>
      <c r="I29" s="35" t="s">
        <v>265</v>
      </c>
      <c r="J29" s="35" t="s">
        <v>271</v>
      </c>
      <c r="K29" s="35" t="s">
        <v>278</v>
      </c>
      <c r="L29" s="35" t="s">
        <v>288</v>
      </c>
      <c r="M29" s="35" t="s">
        <v>265</v>
      </c>
    </row>
    <row r="30" spans="3:22">
      <c r="C30" s="33" t="s">
        <v>188</v>
      </c>
      <c r="D30" s="82">
        <v>4.3925235016373396E-2</v>
      </c>
      <c r="E30" s="82">
        <v>4.4825939196786201E-2</v>
      </c>
      <c r="F30" s="82">
        <v>4.3583326988662949E-2</v>
      </c>
      <c r="G30" s="82">
        <v>4.2810040104982426E-2</v>
      </c>
      <c r="H30" s="82">
        <v>4.0355506042688213E-2</v>
      </c>
      <c r="I30" s="82">
        <v>3.5274245756041336E-2</v>
      </c>
      <c r="J30" s="82">
        <v>3.4344905383410396E-2</v>
      </c>
      <c r="K30" s="82">
        <v>3.336968279248903E-2</v>
      </c>
      <c r="L30" s="82">
        <v>3.2068174728917785E-2</v>
      </c>
      <c r="M30" s="82">
        <v>3.2297012887656427E-2</v>
      </c>
    </row>
    <row r="31" spans="3:22">
      <c r="C31" s="39" t="s">
        <v>189</v>
      </c>
      <c r="D31" s="82">
        <v>9.9206505824415651E-3</v>
      </c>
      <c r="E31" s="82">
        <v>9.8919069052027589E-3</v>
      </c>
      <c r="F31" s="82">
        <v>9.1082436552982361E-3</v>
      </c>
      <c r="G31" s="82">
        <v>8.8810290742419827E-3</v>
      </c>
      <c r="H31" s="82">
        <v>8.7853969324338862E-3</v>
      </c>
      <c r="I31" s="82">
        <v>8.635583577308566E-3</v>
      </c>
      <c r="J31" s="82">
        <v>8.6365793984531439E-3</v>
      </c>
      <c r="K31" s="82">
        <v>8.7419789321074876E-3</v>
      </c>
      <c r="L31" s="82">
        <v>9.4279738112753291E-3</v>
      </c>
      <c r="M31" s="82">
        <v>9.8772974446856669E-3</v>
      </c>
    </row>
    <row r="32" spans="3:22">
      <c r="C32" s="39" t="s">
        <v>190</v>
      </c>
      <c r="D32" s="83">
        <v>0.26458354419657965</v>
      </c>
      <c r="E32" s="83">
        <v>0.23897757867019834</v>
      </c>
      <c r="F32" s="83">
        <v>0.21928231221868444</v>
      </c>
      <c r="G32" s="83">
        <v>0.2189226276289426</v>
      </c>
      <c r="H32" s="83">
        <v>0.22721726847968254</v>
      </c>
      <c r="I32" s="83">
        <v>0.23716945613990462</v>
      </c>
      <c r="J32" s="83">
        <v>0.22991414415063344</v>
      </c>
      <c r="K32" s="82">
        <v>0.22971441208423615</v>
      </c>
      <c r="L32" s="82">
        <v>0.22351823578872582</v>
      </c>
      <c r="M32" s="82">
        <v>0.22315459632004547</v>
      </c>
    </row>
    <row r="33" spans="3:20">
      <c r="C33" s="39" t="s">
        <v>191</v>
      </c>
      <c r="D33" s="83">
        <v>0.29285126073191742</v>
      </c>
      <c r="E33" s="83">
        <v>0.25984141879361389</v>
      </c>
      <c r="F33" s="83">
        <v>0.25350329988246995</v>
      </c>
      <c r="G33" s="83">
        <v>0.24983968118304165</v>
      </c>
      <c r="H33" s="82">
        <v>0.25640198227475225</v>
      </c>
      <c r="I33" s="83">
        <v>0.26336950913058255</v>
      </c>
      <c r="J33" s="83">
        <v>0.25467157211978531</v>
      </c>
      <c r="K33" s="83">
        <v>0.25236750924370349</v>
      </c>
      <c r="L33" s="82">
        <v>0.2447089321577583</v>
      </c>
      <c r="M33" s="82">
        <v>0.23171081044713629</v>
      </c>
    </row>
    <row r="34" spans="3:20">
      <c r="C34" s="39" t="s">
        <v>192</v>
      </c>
      <c r="D34" s="82">
        <v>4.7755916966292448E-3</v>
      </c>
      <c r="E34" s="82">
        <v>7.2150850316469789E-3</v>
      </c>
      <c r="F34" s="82">
        <v>5.1812447877503448E-3</v>
      </c>
      <c r="G34" s="82">
        <v>4.9617199687372769E-3</v>
      </c>
      <c r="H34" s="84">
        <v>6.7216867087996034E-3</v>
      </c>
      <c r="I34" s="84">
        <v>5.2160554439534121E-3</v>
      </c>
      <c r="J34" s="84">
        <v>5.424781388218624E-3</v>
      </c>
      <c r="K34" s="84">
        <v>4.9858112947148746E-3</v>
      </c>
      <c r="L34" s="84">
        <v>5.5889537421819607E-3</v>
      </c>
      <c r="M34" s="84">
        <v>5.3724671776368494E-3</v>
      </c>
      <c r="O34" s="121"/>
      <c r="P34" s="84"/>
      <c r="Q34" s="121"/>
      <c r="R34" s="121"/>
      <c r="S34" s="121"/>
      <c r="T34" s="121"/>
    </row>
    <row r="35" spans="3:20">
      <c r="C35" s="39" t="s">
        <v>204</v>
      </c>
      <c r="D35" s="82">
        <v>0.27772758670681874</v>
      </c>
      <c r="E35" s="83">
        <v>0.25386469879125395</v>
      </c>
      <c r="F35" s="83">
        <v>0.26650004889685008</v>
      </c>
      <c r="G35" s="83">
        <v>0.2678719696169648</v>
      </c>
      <c r="H35" s="82">
        <v>0.25308171484078085</v>
      </c>
      <c r="I35" s="83">
        <v>0.24824824265750378</v>
      </c>
      <c r="J35" s="83">
        <v>0.25819299561299158</v>
      </c>
      <c r="K35" s="82">
        <v>0.25328295019003805</v>
      </c>
      <c r="L35" s="82">
        <v>0.2528657382311571</v>
      </c>
      <c r="M35" s="82">
        <v>0.25012727244394523</v>
      </c>
    </row>
    <row r="36" spans="3:20">
      <c r="C36" s="39" t="s">
        <v>205</v>
      </c>
      <c r="D36" s="85">
        <v>0.2325839400261171</v>
      </c>
      <c r="E36" s="85">
        <v>0.25386469879125395</v>
      </c>
      <c r="F36" s="85">
        <v>0.2622843510553366</v>
      </c>
      <c r="G36" s="83">
        <v>0.26440540890343112</v>
      </c>
      <c r="H36" s="83">
        <v>0.25055498595497594</v>
      </c>
      <c r="I36" s="83">
        <v>0.24824824265750378</v>
      </c>
      <c r="J36" s="83">
        <v>0.25559674606758026</v>
      </c>
      <c r="K36" s="82">
        <v>0.25160846755506783</v>
      </c>
      <c r="L36" s="82">
        <v>0.25166348110489445</v>
      </c>
      <c r="M36" s="82">
        <v>0.25012727244394523</v>
      </c>
      <c r="O36" s="65"/>
      <c r="P36" s="65"/>
    </row>
    <row r="37" spans="3:20">
      <c r="C37" s="39" t="s">
        <v>193</v>
      </c>
      <c r="D37" s="83">
        <v>3.3183178707574826E-2</v>
      </c>
      <c r="E37" s="83">
        <v>3.2996653960742105E-2</v>
      </c>
      <c r="F37" s="83">
        <v>3.236475282118003E-2</v>
      </c>
      <c r="G37" s="83">
        <v>3.2399686240183384E-2</v>
      </c>
      <c r="H37" s="83">
        <v>2.980620727833326E-2</v>
      </c>
      <c r="I37" s="83">
        <v>2.7794019426592688E-2</v>
      </c>
      <c r="J37" s="83">
        <v>2.7512104577383394E-2</v>
      </c>
      <c r="K37" s="83">
        <v>2.6827565829306899E-2</v>
      </c>
      <c r="L37" s="83">
        <v>2.5962817890722453E-2</v>
      </c>
      <c r="M37" s="83">
        <v>2.4758441662728805E-2</v>
      </c>
    </row>
    <row r="38" spans="3:20" ht="5.25" customHeight="1">
      <c r="C38" s="53"/>
      <c r="D38" s="54"/>
      <c r="E38" s="54"/>
      <c r="F38" s="54"/>
      <c r="G38" s="54"/>
      <c r="H38" s="54"/>
      <c r="I38" s="54"/>
      <c r="J38" s="54"/>
      <c r="K38" s="54"/>
      <c r="L38" s="54"/>
      <c r="M38" s="54"/>
    </row>
    <row r="40" spans="3:20">
      <c r="D40" s="56"/>
      <c r="E40" s="56"/>
      <c r="F40" s="56"/>
      <c r="G40" s="56"/>
      <c r="H40" s="56"/>
      <c r="I40" s="56"/>
      <c r="J40" s="56"/>
      <c r="K40" s="56"/>
      <c r="L40" s="56"/>
      <c r="M40" s="56"/>
    </row>
    <row r="41" spans="3:20">
      <c r="D41" s="121"/>
      <c r="E41" s="121"/>
      <c r="F41" s="121"/>
      <c r="G41" s="121"/>
      <c r="H41" s="121"/>
      <c r="I41" s="121"/>
      <c r="J41" s="121"/>
      <c r="K41" s="121"/>
      <c r="L41" s="121"/>
      <c r="M41" s="121"/>
    </row>
    <row r="42" spans="3:20">
      <c r="D42" s="56"/>
      <c r="E42" s="56"/>
      <c r="F42" s="56"/>
      <c r="G42" s="56"/>
      <c r="H42" s="85"/>
      <c r="I42" s="56"/>
      <c r="J42" s="56"/>
      <c r="K42" s="56"/>
      <c r="L42" s="85"/>
      <c r="M42" s="85"/>
    </row>
    <row r="43" spans="3:20">
      <c r="L43" s="131"/>
      <c r="M43" s="131"/>
    </row>
    <row r="44" spans="3:20">
      <c r="D44" s="86"/>
      <c r="E44" s="86"/>
      <c r="F44" s="194"/>
      <c r="G44" s="194"/>
      <c r="H44" s="307"/>
      <c r="I44" s="308"/>
      <c r="J44" s="308"/>
      <c r="K44" s="307"/>
      <c r="L44" s="307"/>
      <c r="M44" s="307"/>
      <c r="N44" s="86"/>
    </row>
    <row r="45" spans="3:20">
      <c r="D45" s="86"/>
      <c r="E45" s="86"/>
      <c r="F45" s="86"/>
      <c r="G45" s="86"/>
      <c r="H45" s="86"/>
      <c r="I45" s="86"/>
      <c r="J45" s="86"/>
      <c r="K45" s="86"/>
      <c r="L45" s="86"/>
      <c r="M45" s="86"/>
      <c r="N45" s="86"/>
    </row>
    <row r="47" spans="3:20">
      <c r="F47" s="44"/>
    </row>
    <row r="74" spans="4:13">
      <c r="D74" s="44"/>
      <c r="E74" s="44"/>
      <c r="F74" s="44"/>
      <c r="G74" s="44"/>
      <c r="H74" s="44"/>
      <c r="I74" s="44"/>
      <c r="J74" s="44"/>
      <c r="K74" s="44"/>
      <c r="L74" s="44"/>
      <c r="M74" s="44"/>
    </row>
    <row r="75" spans="4:13">
      <c r="D75" s="44"/>
      <c r="E75" s="44"/>
      <c r="F75" s="44"/>
      <c r="G75" s="44"/>
      <c r="H75" s="44"/>
      <c r="I75" s="44"/>
      <c r="J75" s="44"/>
      <c r="K75" s="44"/>
      <c r="L75" s="44"/>
      <c r="M75" s="44"/>
    </row>
    <row r="76" spans="4:13">
      <c r="D76" s="44"/>
      <c r="E76" s="44"/>
      <c r="F76" s="44"/>
      <c r="G76" s="44"/>
      <c r="H76" s="44"/>
      <c r="I76" s="44"/>
      <c r="J76" s="44"/>
      <c r="K76" s="44"/>
      <c r="L76" s="44"/>
      <c r="M76" s="44"/>
    </row>
    <row r="77" spans="4:13">
      <c r="D77" s="44"/>
      <c r="E77" s="44"/>
      <c r="F77" s="44"/>
      <c r="G77" s="44"/>
      <c r="H77" s="44"/>
      <c r="I77" s="44"/>
      <c r="J77" s="44"/>
      <c r="K77" s="44"/>
      <c r="L77" s="44"/>
      <c r="M77" s="44"/>
    </row>
    <row r="79" spans="4:13">
      <c r="D79" s="56"/>
      <c r="E79" s="56"/>
      <c r="F79" s="56"/>
      <c r="G79" s="56"/>
      <c r="H79" s="56"/>
      <c r="I79" s="56"/>
      <c r="J79" s="56"/>
      <c r="K79" s="56"/>
      <c r="L79" s="56"/>
      <c r="M79" s="56"/>
    </row>
  </sheetData>
  <hyperlinks>
    <hyperlink ref="O5" location="Cover!A1" display="cover" xr:uid="{F8C45C56-D53B-4306-A3D2-DC7CBA6BF188}"/>
  </hyperlinks>
  <printOptions horizontalCentered="1"/>
  <pageMargins left="0.70866141732283472" right="0.70866141732283472" top="0.74803149606299213" bottom="0.74803149606299213" header="0.31496062992125984" footer="0.31496062992125984"/>
  <pageSetup paperSize="9" scale="63" orientation="landscape" r:id="rId1"/>
  <headerFooter>
    <oddFooter>&amp;L&amp;12&amp;D &amp;T&amp;C&amp;12Page &amp;P of &amp;N&amp;R&amp;"-,Bold"&amp;12Optima bank&amp;"-,Regular"
Results factsheet</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41479-1E75-4C2A-8FF6-34231D4370F7}">
  <sheetPr codeName="Sheet5">
    <tabColor theme="5"/>
    <pageSetUpPr fitToPage="1"/>
  </sheetPr>
  <dimension ref="B1:W59"/>
  <sheetViews>
    <sheetView view="pageBreakPreview" zoomScale="85" zoomScaleNormal="85" zoomScaleSheetLayoutView="85" workbookViewId="0">
      <pane ySplit="7" topLeftCell="A27" activePane="bottomLeft" state="frozen"/>
      <selection activeCell="X22" sqref="X22"/>
      <selection pane="bottomLeft" activeCell="Q8" sqref="Q8"/>
    </sheetView>
  </sheetViews>
  <sheetFormatPr defaultColWidth="9.42578125" defaultRowHeight="15.75"/>
  <cols>
    <col min="1" max="1" width="5.42578125" style="33" customWidth="1"/>
    <col min="2" max="2" width="4.5703125" style="33" customWidth="1"/>
    <col min="3" max="3" width="45.140625" style="33" bestFit="1" customWidth="1"/>
    <col min="4" max="13" width="14.42578125" style="33" customWidth="1"/>
    <col min="14" max="14" width="9" style="33" customWidth="1"/>
    <col min="15" max="15" width="8.7109375" style="33" bestFit="1" customWidth="1"/>
    <col min="16" max="16" width="11" style="33" bestFit="1" customWidth="1"/>
    <col min="17" max="17" width="14.42578125" style="33" bestFit="1" customWidth="1"/>
    <col min="18" max="18" width="13.5703125" style="33" bestFit="1" customWidth="1"/>
    <col min="19" max="19" width="15" style="33" bestFit="1" customWidth="1"/>
    <col min="20" max="20" width="12.5703125" style="33" customWidth="1"/>
    <col min="21" max="21" width="10.42578125" style="33" bestFit="1" customWidth="1"/>
    <col min="22" max="16384" width="9.42578125" style="33"/>
  </cols>
  <sheetData>
    <row r="1" spans="3:23" ht="18.75" customHeight="1">
      <c r="C1" s="31"/>
      <c r="D1" s="32"/>
      <c r="E1" s="32"/>
      <c r="F1" s="32"/>
      <c r="G1" s="32"/>
      <c r="H1" s="32"/>
      <c r="I1" s="32"/>
      <c r="J1" s="32"/>
      <c r="K1" s="32"/>
      <c r="L1" s="32"/>
      <c r="M1" s="32"/>
      <c r="N1" s="32"/>
      <c r="O1" s="32"/>
    </row>
    <row r="2" spans="3:23" ht="15.75" customHeight="1">
      <c r="C2" s="31"/>
      <c r="D2" s="31"/>
      <c r="E2" s="31"/>
      <c r="F2" s="31"/>
      <c r="G2" s="31"/>
      <c r="H2" s="31"/>
      <c r="I2" s="31"/>
      <c r="J2" s="31"/>
      <c r="K2" s="31"/>
      <c r="L2" s="31"/>
      <c r="M2" s="31"/>
      <c r="N2" s="31"/>
      <c r="O2" s="31"/>
    </row>
    <row r="3" spans="3:23">
      <c r="C3" s="31"/>
      <c r="D3" s="31"/>
      <c r="E3" s="31"/>
      <c r="F3" s="31"/>
      <c r="G3" s="31"/>
      <c r="H3" s="31"/>
      <c r="I3" s="31"/>
      <c r="J3" s="31"/>
      <c r="K3" s="31"/>
      <c r="L3" s="31"/>
      <c r="M3" s="31"/>
      <c r="N3" s="31"/>
      <c r="O3" s="31"/>
    </row>
    <row r="4" spans="3:23" ht="23.25" customHeight="1">
      <c r="C4" s="32"/>
      <c r="D4" s="32"/>
      <c r="E4" s="32"/>
      <c r="F4" s="32"/>
      <c r="G4" s="32"/>
      <c r="H4" s="32"/>
      <c r="I4" s="32"/>
      <c r="J4" s="32"/>
      <c r="K4" s="32"/>
      <c r="L4" s="32"/>
      <c r="M4" s="32"/>
      <c r="N4" s="32"/>
      <c r="O4" s="32"/>
    </row>
    <row r="5" spans="3:23" ht="23.25" customHeight="1">
      <c r="C5" s="11" t="s">
        <v>110</v>
      </c>
      <c r="D5" s="32"/>
      <c r="E5" s="32"/>
      <c r="F5" s="32"/>
      <c r="G5" s="32"/>
      <c r="H5" s="32"/>
      <c r="I5" s="32"/>
      <c r="J5" s="32"/>
      <c r="K5" s="32"/>
      <c r="L5" s="32"/>
      <c r="M5" s="32"/>
      <c r="N5" s="32"/>
      <c r="O5" s="32"/>
      <c r="Q5" s="43" t="s">
        <v>81</v>
      </c>
    </row>
    <row r="6" spans="3:23" ht="23.25" customHeight="1">
      <c r="C6" s="32"/>
      <c r="D6" s="32"/>
      <c r="E6" s="32"/>
      <c r="F6" s="32"/>
      <c r="G6" s="32"/>
      <c r="H6" s="32"/>
      <c r="I6" s="32"/>
      <c r="J6" s="32"/>
      <c r="K6" s="32"/>
      <c r="L6" s="32"/>
      <c r="M6" s="32"/>
      <c r="N6" s="32"/>
      <c r="O6" s="32"/>
    </row>
    <row r="7" spans="3:23">
      <c r="C7" s="32" t="s">
        <v>3</v>
      </c>
      <c r="D7" s="35" t="s">
        <v>83</v>
      </c>
      <c r="E7" s="35" t="s">
        <v>179</v>
      </c>
      <c r="F7" s="35" t="s">
        <v>186</v>
      </c>
      <c r="G7" s="35" t="s">
        <v>255</v>
      </c>
      <c r="H7" s="35" t="s">
        <v>260</v>
      </c>
      <c r="I7" s="35" t="s">
        <v>265</v>
      </c>
      <c r="J7" s="35" t="s">
        <v>271</v>
      </c>
      <c r="K7" s="35" t="s">
        <v>278</v>
      </c>
      <c r="L7" s="35" t="s">
        <v>288</v>
      </c>
      <c r="M7" s="35" t="s">
        <v>292</v>
      </c>
      <c r="N7" s="35" t="s">
        <v>200</v>
      </c>
      <c r="O7" s="35"/>
    </row>
    <row r="9" spans="3:23" ht="20.100000000000001" customHeight="1">
      <c r="C9" s="36" t="s">
        <v>111</v>
      </c>
      <c r="D9" s="38"/>
      <c r="E9" s="38"/>
      <c r="F9" s="38"/>
      <c r="G9" s="38"/>
      <c r="H9" s="38"/>
      <c r="I9" s="38"/>
      <c r="J9" s="38"/>
      <c r="K9" s="38"/>
      <c r="L9" s="38"/>
      <c r="M9" s="38"/>
      <c r="N9" s="38"/>
      <c r="O9" s="38"/>
      <c r="Q9" s="56"/>
    </row>
    <row r="10" spans="3:23" ht="20.100000000000001" customHeight="1">
      <c r="C10" s="39" t="s">
        <v>112</v>
      </c>
      <c r="D10" s="38">
        <v>479.32272447999998</v>
      </c>
      <c r="E10" s="38">
        <v>297.82489915999997</v>
      </c>
      <c r="F10" s="38">
        <v>652.11</v>
      </c>
      <c r="G10" s="38">
        <v>730.61577139999997</v>
      </c>
      <c r="H10" s="38">
        <v>797.64609569000004</v>
      </c>
      <c r="I10" s="38">
        <v>582.07277892999991</v>
      </c>
      <c r="J10" s="38">
        <v>780.9338898499999</v>
      </c>
      <c r="K10" s="38">
        <v>846.23188458000004</v>
      </c>
      <c r="L10" s="38">
        <v>683.84020355999996</v>
      </c>
      <c r="M10" s="38">
        <v>612.56181779999997</v>
      </c>
      <c r="N10" s="41">
        <v>5.2380114607054384E-2</v>
      </c>
      <c r="O10" s="42"/>
      <c r="R10" s="46"/>
      <c r="T10" s="44"/>
      <c r="U10" s="45"/>
    </row>
    <row r="11" spans="3:23" ht="20.100000000000001" customHeight="1">
      <c r="C11" s="39" t="s">
        <v>113</v>
      </c>
      <c r="D11" s="38">
        <v>126.09039718767112</v>
      </c>
      <c r="E11" s="38">
        <v>116.36301737197756</v>
      </c>
      <c r="F11" s="38">
        <v>106.75</v>
      </c>
      <c r="G11" s="38">
        <v>116.19069894024476</v>
      </c>
      <c r="H11" s="38">
        <v>171.30932445485652</v>
      </c>
      <c r="I11" s="38">
        <v>260.29718610657227</v>
      </c>
      <c r="J11" s="38">
        <v>310.02709306447201</v>
      </c>
      <c r="K11" s="38">
        <v>324.33129595000003</v>
      </c>
      <c r="L11" s="38">
        <v>321.0253575000001</v>
      </c>
      <c r="M11" s="38">
        <v>431.81015813999994</v>
      </c>
      <c r="N11" s="41">
        <v>0.65891212501700225</v>
      </c>
      <c r="O11" s="42"/>
      <c r="Q11" s="46"/>
      <c r="R11" s="46"/>
      <c r="S11" s="46"/>
      <c r="T11" s="44"/>
      <c r="U11" s="45"/>
    </row>
    <row r="12" spans="3:23" ht="20.100000000000001" customHeight="1">
      <c r="C12" s="39" t="s">
        <v>114</v>
      </c>
      <c r="D12" s="38">
        <v>337.62791015999994</v>
      </c>
      <c r="E12" s="38">
        <v>302.71114778361641</v>
      </c>
      <c r="F12" s="38">
        <v>173.13</v>
      </c>
      <c r="G12" s="38">
        <v>180.72017047000003</v>
      </c>
      <c r="H12" s="38">
        <v>264.44166561999998</v>
      </c>
      <c r="I12" s="38">
        <v>207.31735605999998</v>
      </c>
      <c r="J12" s="38">
        <v>207.08926026999998</v>
      </c>
      <c r="K12" s="38">
        <v>298.70269156000006</v>
      </c>
      <c r="L12" s="38">
        <v>304.57695016000014</v>
      </c>
      <c r="M12" s="38">
        <v>244.58243961000005</v>
      </c>
      <c r="N12" s="41">
        <v>0.17974898126336858</v>
      </c>
      <c r="O12" s="42"/>
      <c r="Q12" s="46"/>
      <c r="R12" s="46"/>
      <c r="T12" s="44"/>
      <c r="U12" s="45"/>
    </row>
    <row r="13" spans="3:23" ht="20.100000000000001" customHeight="1">
      <c r="C13" s="39" t="s">
        <v>115</v>
      </c>
      <c r="D13" s="38">
        <v>1.032972573257916</v>
      </c>
      <c r="E13" s="38">
        <v>2.9912117666692941</v>
      </c>
      <c r="F13" s="38">
        <v>1.43</v>
      </c>
      <c r="G13" s="38">
        <v>2.4213515643444086</v>
      </c>
      <c r="H13" s="38">
        <v>2.2101694633435542</v>
      </c>
      <c r="I13" s="38">
        <v>2.1133983319775163</v>
      </c>
      <c r="J13" s="38">
        <v>1.7234739337236449</v>
      </c>
      <c r="K13" s="38">
        <v>1.1170320699999998</v>
      </c>
      <c r="L13" s="38">
        <v>1.1365018999999998</v>
      </c>
      <c r="M13" s="38">
        <v>8.9173452199999996</v>
      </c>
      <c r="N13" s="41">
        <v>3.2194342093835191</v>
      </c>
      <c r="O13" s="42"/>
      <c r="P13" s="47"/>
      <c r="T13" s="45"/>
      <c r="U13" s="45"/>
      <c r="V13" s="45"/>
      <c r="W13" s="45"/>
    </row>
    <row r="14" spans="3:23" ht="20.100000000000001" customHeight="1">
      <c r="C14" s="39" t="s">
        <v>116</v>
      </c>
      <c r="D14" s="38">
        <v>2430.9140290976716</v>
      </c>
      <c r="E14" s="38">
        <v>2762.5897489153626</v>
      </c>
      <c r="F14" s="38">
        <v>3029.06</v>
      </c>
      <c r="G14" s="38">
        <v>3271.5208506135418</v>
      </c>
      <c r="H14" s="38">
        <v>3612.5975824681414</v>
      </c>
      <c r="I14" s="38">
        <v>3919.4511821736983</v>
      </c>
      <c r="J14" s="38">
        <v>4189.9716486979196</v>
      </c>
      <c r="K14" s="38">
        <v>4368.4033627099107</v>
      </c>
      <c r="L14" s="327">
        <v>5049.7613383098596</v>
      </c>
      <c r="M14" s="38">
        <v>5422.2343536108892</v>
      </c>
      <c r="N14" s="41">
        <v>0.38341673402441989</v>
      </c>
      <c r="O14" s="42"/>
      <c r="P14" s="49"/>
      <c r="Q14" s="46"/>
      <c r="R14" s="56"/>
      <c r="S14" s="50"/>
      <c r="T14" s="50"/>
      <c r="U14" s="46"/>
      <c r="V14" s="45"/>
      <c r="W14" s="45"/>
    </row>
    <row r="15" spans="3:23" ht="20.100000000000001" customHeight="1">
      <c r="C15" s="39" t="s">
        <v>117</v>
      </c>
      <c r="D15" s="38">
        <v>86.488214470000017</v>
      </c>
      <c r="E15" s="38">
        <v>80.669171379999995</v>
      </c>
      <c r="F15" s="38">
        <v>59.62</v>
      </c>
      <c r="G15" s="38">
        <v>44.087295900000008</v>
      </c>
      <c r="H15" s="38">
        <v>47.389764740000018</v>
      </c>
      <c r="I15" s="38">
        <v>37.07005354999999</v>
      </c>
      <c r="J15" s="38">
        <v>45.425859930000001</v>
      </c>
      <c r="K15" s="38">
        <v>44.315693160000002</v>
      </c>
      <c r="L15" s="38">
        <v>53.842464059999998</v>
      </c>
      <c r="M15" s="38">
        <v>146.15217231000003</v>
      </c>
      <c r="N15" s="41">
        <v>2.9425940432718924</v>
      </c>
      <c r="O15" s="42"/>
      <c r="P15" s="85"/>
      <c r="Q15" s="46"/>
      <c r="T15" s="45"/>
      <c r="U15" s="45"/>
      <c r="V15" s="45"/>
      <c r="W15" s="45"/>
    </row>
    <row r="16" spans="3:23" ht="20.100000000000001" customHeight="1">
      <c r="C16" s="39" t="s">
        <v>118</v>
      </c>
      <c r="D16" s="38">
        <v>251.38795838731991</v>
      </c>
      <c r="E16" s="38">
        <v>335.43610082999999</v>
      </c>
      <c r="F16" s="38">
        <v>368.21</v>
      </c>
      <c r="G16" s="38">
        <v>409.60944710715086</v>
      </c>
      <c r="H16" s="38">
        <v>413.84427275000002</v>
      </c>
      <c r="I16" s="38">
        <v>501.26929967000001</v>
      </c>
      <c r="J16" s="38">
        <v>545.75097625127125</v>
      </c>
      <c r="K16" s="38">
        <v>631.84843744000011</v>
      </c>
      <c r="L16" s="38">
        <v>974.99019431999989</v>
      </c>
      <c r="M16" s="38">
        <v>711.07841363</v>
      </c>
      <c r="N16" s="41">
        <v>0.41855568274004296</v>
      </c>
      <c r="O16" s="42"/>
      <c r="P16" s="47"/>
      <c r="Q16" s="51"/>
      <c r="R16" s="46"/>
      <c r="V16" s="47"/>
      <c r="W16" s="47"/>
    </row>
    <row r="17" spans="2:23" ht="20.100000000000001" customHeight="1">
      <c r="C17" s="37" t="s">
        <v>119</v>
      </c>
      <c r="D17" s="38">
        <v>0.25966991978571385</v>
      </c>
      <c r="E17" s="38">
        <v>0.25966992978571363</v>
      </c>
      <c r="F17" s="38">
        <v>0.4</v>
      </c>
      <c r="G17" s="38">
        <v>0.40409099978571261</v>
      </c>
      <c r="H17" s="38">
        <v>0.60909098978571252</v>
      </c>
      <c r="I17" s="38">
        <v>0.60909098978571252</v>
      </c>
      <c r="J17" s="38">
        <v>0.60909098978571252</v>
      </c>
      <c r="K17" s="38">
        <v>0.60909098978571252</v>
      </c>
      <c r="L17" s="38">
        <v>1.1259959999999533E-2</v>
      </c>
      <c r="M17" s="38">
        <v>1.1260589999998257E-2</v>
      </c>
      <c r="N17" s="41">
        <v>-0.98151246662840985</v>
      </c>
      <c r="O17" s="42"/>
      <c r="Q17" s="47"/>
      <c r="V17" s="190"/>
      <c r="W17" s="190"/>
    </row>
    <row r="18" spans="2:23" ht="20.100000000000001" customHeight="1">
      <c r="C18" s="37" t="s">
        <v>120</v>
      </c>
      <c r="D18" s="38">
        <v>10.902885099999997</v>
      </c>
      <c r="E18" s="38">
        <v>10.481658180000004</v>
      </c>
      <c r="F18" s="38">
        <v>10.19</v>
      </c>
      <c r="G18" s="38">
        <v>10.236607690000003</v>
      </c>
      <c r="H18" s="38">
        <v>10.717038540000003</v>
      </c>
      <c r="I18" s="38">
        <v>10.443925969999997</v>
      </c>
      <c r="J18" s="38">
        <v>10.415651940000002</v>
      </c>
      <c r="K18" s="38">
        <v>10.625891489999972</v>
      </c>
      <c r="L18" s="38">
        <v>10.486894109999962</v>
      </c>
      <c r="M18" s="38">
        <v>10.014251479999979</v>
      </c>
      <c r="N18" s="41">
        <v>-4.1141089206707337E-2</v>
      </c>
      <c r="O18" s="42"/>
      <c r="Q18" s="47"/>
      <c r="V18" s="47"/>
      <c r="W18" s="47"/>
    </row>
    <row r="19" spans="2:23" ht="20.100000000000001" customHeight="1">
      <c r="C19" s="37" t="s">
        <v>121</v>
      </c>
      <c r="D19" s="38">
        <v>10.804607933088688</v>
      </c>
      <c r="E19" s="38">
        <v>10.761387533088687</v>
      </c>
      <c r="F19" s="38">
        <v>10.59</v>
      </c>
      <c r="G19" s="38">
        <v>10.333870574012659</v>
      </c>
      <c r="H19" s="38">
        <v>11.395819244936636</v>
      </c>
      <c r="I19" s="38">
        <v>11.082357104936634</v>
      </c>
      <c r="J19" s="38">
        <v>10.965674255860604</v>
      </c>
      <c r="K19" s="38">
        <v>11.002377355860599</v>
      </c>
      <c r="L19" s="38">
        <v>11.034200816784573</v>
      </c>
      <c r="M19" s="38">
        <v>10.545368006784571</v>
      </c>
      <c r="N19" s="41">
        <v>-4.845441209549739E-2</v>
      </c>
      <c r="O19" s="42"/>
    </row>
    <row r="20" spans="2:23" ht="20.100000000000001" customHeight="1">
      <c r="C20" s="37" t="s">
        <v>122</v>
      </c>
      <c r="D20" s="38">
        <v>19.507529680000001</v>
      </c>
      <c r="E20" s="38">
        <v>22.065021043088688</v>
      </c>
      <c r="F20" s="38">
        <v>18.22</v>
      </c>
      <c r="G20" s="38">
        <v>19.054991779999998</v>
      </c>
      <c r="H20" s="38">
        <v>19.595047439999998</v>
      </c>
      <c r="I20" s="38">
        <v>19.506210979999999</v>
      </c>
      <c r="J20" s="38">
        <v>18.7114197</v>
      </c>
      <c r="K20" s="38">
        <v>17.817149319999995</v>
      </c>
      <c r="L20" s="38">
        <v>18.007958859999999</v>
      </c>
      <c r="M20" s="38">
        <v>16.939469030000001</v>
      </c>
      <c r="N20" s="41">
        <v>-0.13158588065266574</v>
      </c>
      <c r="O20" s="42"/>
    </row>
    <row r="21" spans="2:23" ht="20.100000000000001" customHeight="1">
      <c r="C21" s="37" t="s">
        <v>123</v>
      </c>
      <c r="D21" s="38">
        <v>8.07915468834838</v>
      </c>
      <c r="E21" s="38">
        <v>7.6181076456433248</v>
      </c>
      <c r="F21" s="38">
        <v>7.41</v>
      </c>
      <c r="G21" s="38">
        <v>7.7082798263672947</v>
      </c>
      <c r="H21" s="38">
        <v>9.6845011891010895</v>
      </c>
      <c r="I21" s="38">
        <v>11.291450752161438</v>
      </c>
      <c r="J21" s="38">
        <v>12.154787440526675</v>
      </c>
      <c r="K21" s="38">
        <v>12.450408059142891</v>
      </c>
      <c r="L21" s="38">
        <v>14.830111632021278</v>
      </c>
      <c r="M21" s="38">
        <v>15.110330372043459</v>
      </c>
      <c r="N21" s="41">
        <v>0.33820982827658352</v>
      </c>
      <c r="O21" s="42"/>
      <c r="R21" s="85"/>
      <c r="T21" s="46"/>
      <c r="U21" s="46"/>
    </row>
    <row r="22" spans="2:23" ht="20.100000000000001" customHeight="1">
      <c r="C22" s="37" t="s">
        <v>125</v>
      </c>
      <c r="D22" s="38">
        <v>105.85093157999997</v>
      </c>
      <c r="E22" s="38">
        <v>122.25588470074157</v>
      </c>
      <c r="F22" s="38">
        <v>91.37</v>
      </c>
      <c r="G22" s="38">
        <v>117.58521412458671</v>
      </c>
      <c r="H22" s="38">
        <v>179.60822536258055</v>
      </c>
      <c r="I22" s="38">
        <v>123.0401751443795</v>
      </c>
      <c r="J22" s="38">
        <v>116.54602483906218</v>
      </c>
      <c r="K22" s="38">
        <v>152.97403427000191</v>
      </c>
      <c r="L22" s="38">
        <v>114.89202081000106</v>
      </c>
      <c r="M22" s="38">
        <v>161.00190493000133</v>
      </c>
      <c r="N22" s="41">
        <v>0.30853117480592207</v>
      </c>
      <c r="O22" s="42"/>
      <c r="T22" s="45"/>
      <c r="U22" s="45"/>
    </row>
    <row r="23" spans="2:23" ht="20.100000000000001" customHeight="1">
      <c r="B23" s="52"/>
      <c r="C23" s="37"/>
      <c r="D23" s="38"/>
      <c r="E23" s="38"/>
      <c r="F23" s="38"/>
      <c r="G23" s="38"/>
      <c r="H23" s="38"/>
      <c r="I23" s="38"/>
      <c r="J23" s="38"/>
      <c r="K23" s="38"/>
      <c r="L23" s="38"/>
      <c r="M23" s="38"/>
      <c r="N23" s="41"/>
      <c r="O23" s="42"/>
      <c r="T23" s="45"/>
      <c r="U23" s="44"/>
    </row>
    <row r="24" spans="2:23" ht="20.100000000000001" customHeight="1">
      <c r="C24" s="53" t="s">
        <v>126</v>
      </c>
      <c r="D24" s="54">
        <v>3868.2689852739959</v>
      </c>
      <c r="E24" s="54">
        <v>4068.8972925568846</v>
      </c>
      <c r="F24" s="54">
        <v>4528.5200000000004</v>
      </c>
      <c r="G24" s="54">
        <v>4920.48864099003</v>
      </c>
      <c r="H24" s="54">
        <v>5540.9469902027449</v>
      </c>
      <c r="I24" s="54">
        <v>5685.564465773512</v>
      </c>
      <c r="J24" s="54">
        <v>6250.3248511626225</v>
      </c>
      <c r="K24" s="54">
        <v>6720.4293489547017</v>
      </c>
      <c r="L24" s="54">
        <v>7558.4354559986668</v>
      </c>
      <c r="M24" s="54">
        <v>7790.8576769697193</v>
      </c>
      <c r="N24" s="55">
        <v>0.37028745762533277</v>
      </c>
      <c r="O24" s="42"/>
      <c r="P24" s="47"/>
      <c r="Q24" s="56"/>
      <c r="T24" s="45"/>
      <c r="U24" s="45"/>
    </row>
    <row r="25" spans="2:23" ht="20.100000000000001" customHeight="1">
      <c r="C25" s="37"/>
      <c r="D25" s="57"/>
      <c r="E25" s="57"/>
      <c r="F25" s="57"/>
      <c r="G25" s="57"/>
      <c r="H25" s="57"/>
      <c r="I25" s="57"/>
      <c r="J25" s="57"/>
      <c r="K25" s="57"/>
      <c r="L25" s="57"/>
      <c r="M25" s="57"/>
      <c r="N25" s="346"/>
      <c r="O25" s="48"/>
      <c r="Q25" s="46"/>
      <c r="R25" s="46"/>
      <c r="T25" s="45"/>
      <c r="U25" s="45"/>
    </row>
    <row r="26" spans="2:23" ht="20.100000000000001" customHeight="1">
      <c r="C26" s="36" t="s">
        <v>127</v>
      </c>
      <c r="D26" s="38"/>
      <c r="E26" s="38"/>
      <c r="F26" s="59"/>
      <c r="G26" s="59"/>
      <c r="H26" s="59"/>
      <c r="I26" s="59"/>
      <c r="J26" s="257"/>
      <c r="K26" s="257"/>
      <c r="L26" s="257"/>
      <c r="M26" s="257"/>
      <c r="N26" s="38"/>
      <c r="O26" s="58"/>
    </row>
    <row r="27" spans="2:23" ht="20.100000000000001" customHeight="1">
      <c r="C27" s="37" t="s">
        <v>128</v>
      </c>
      <c r="D27" s="38">
        <v>0</v>
      </c>
      <c r="E27" s="38">
        <v>0</v>
      </c>
      <c r="F27" s="38">
        <v>0.35</v>
      </c>
      <c r="G27" s="38">
        <v>0</v>
      </c>
      <c r="H27" s="38">
        <v>0</v>
      </c>
      <c r="I27" s="38">
        <v>0</v>
      </c>
      <c r="J27" s="38">
        <v>0</v>
      </c>
      <c r="K27" s="38">
        <v>0</v>
      </c>
      <c r="L27" s="38">
        <v>0</v>
      </c>
      <c r="M27" s="38">
        <v>0</v>
      </c>
      <c r="N27" s="41" t="s">
        <v>286</v>
      </c>
      <c r="O27" s="42"/>
    </row>
    <row r="28" spans="2:23" ht="20.100000000000001" customHeight="1">
      <c r="C28" s="37" t="s">
        <v>129</v>
      </c>
      <c r="D28" s="60">
        <v>81.079162980000021</v>
      </c>
      <c r="E28" s="60">
        <v>81.933270020000009</v>
      </c>
      <c r="F28" s="60">
        <v>94.19</v>
      </c>
      <c r="G28" s="60">
        <v>114.93386371000001</v>
      </c>
      <c r="H28" s="60">
        <v>115.5633899</v>
      </c>
      <c r="I28" s="60">
        <v>143.33250874000007</v>
      </c>
      <c r="J28" s="60">
        <v>154.81771183000001</v>
      </c>
      <c r="K28" s="60">
        <v>148.79844364999994</v>
      </c>
      <c r="L28" s="60">
        <v>281.34027909000002</v>
      </c>
      <c r="M28" s="38">
        <v>318.43933456000008</v>
      </c>
      <c r="N28" s="41">
        <v>1.2216825572880845</v>
      </c>
      <c r="O28" s="42"/>
      <c r="R28" s="46"/>
    </row>
    <row r="29" spans="2:23" ht="20.100000000000001" customHeight="1">
      <c r="C29" s="37" t="s">
        <v>130</v>
      </c>
      <c r="D29" s="60">
        <v>3191.8041242100007</v>
      </c>
      <c r="E29" s="60">
        <v>3330.6303054599985</v>
      </c>
      <c r="F29" s="60">
        <v>3715.14</v>
      </c>
      <c r="G29" s="60">
        <v>4131.6279942600004</v>
      </c>
      <c r="H29" s="60">
        <v>4643.4117347699985</v>
      </c>
      <c r="I29" s="60">
        <v>4772.8286248500026</v>
      </c>
      <c r="J29" s="60">
        <v>5192.3213825400544</v>
      </c>
      <c r="K29" s="60">
        <v>5648.0537589099922</v>
      </c>
      <c r="L29" s="60">
        <v>6298.5795956800202</v>
      </c>
      <c r="M29" s="38">
        <v>6403.8235079299457</v>
      </c>
      <c r="N29" s="41">
        <v>0.34172500445293097</v>
      </c>
      <c r="O29" s="42"/>
      <c r="Q29" s="47"/>
      <c r="R29" s="56"/>
      <c r="S29" s="50"/>
    </row>
    <row r="30" spans="2:23" ht="20.100000000000001" customHeight="1">
      <c r="C30" s="39" t="s">
        <v>115</v>
      </c>
      <c r="D30" s="60">
        <v>8.4974503832579167</v>
      </c>
      <c r="E30" s="60">
        <v>0.57744749499207615</v>
      </c>
      <c r="F30" s="60">
        <v>1.91</v>
      </c>
      <c r="G30" s="60">
        <v>1.0056008719936773</v>
      </c>
      <c r="H30" s="60">
        <v>5.3178330833435545</v>
      </c>
      <c r="I30" s="60">
        <v>1.0495966848918659</v>
      </c>
      <c r="J30" s="60">
        <v>2.2626034955732868</v>
      </c>
      <c r="K30" s="60">
        <v>4.07283565</v>
      </c>
      <c r="L30" s="60">
        <v>5.6223494099999991</v>
      </c>
      <c r="M30" s="38">
        <v>4.2223026899999994</v>
      </c>
      <c r="N30" s="41">
        <v>3.0227858479135721</v>
      </c>
      <c r="O30" s="58"/>
      <c r="P30" s="85"/>
      <c r="Q30" s="317"/>
      <c r="R30" s="50"/>
      <c r="S30" s="46"/>
      <c r="T30" s="46"/>
    </row>
    <row r="31" spans="2:23" ht="20.100000000000001" customHeight="1">
      <c r="C31" s="39" t="s">
        <v>272</v>
      </c>
      <c r="D31" s="60">
        <v>0</v>
      </c>
      <c r="E31" s="60">
        <v>0</v>
      </c>
      <c r="F31" s="60">
        <v>0</v>
      </c>
      <c r="G31" s="60">
        <v>0</v>
      </c>
      <c r="H31" s="60">
        <v>0</v>
      </c>
      <c r="I31" s="60">
        <v>0</v>
      </c>
      <c r="J31" s="60">
        <v>148.64249269999999</v>
      </c>
      <c r="K31" s="60">
        <v>148.66826399999999</v>
      </c>
      <c r="L31" s="60">
        <v>150.77576253000001</v>
      </c>
      <c r="M31" s="38">
        <v>152.86635132999999</v>
      </c>
      <c r="N31" s="41" t="s">
        <v>286</v>
      </c>
      <c r="O31" s="42"/>
      <c r="P31" s="47"/>
      <c r="Q31" s="46"/>
    </row>
    <row r="32" spans="2:23" ht="20.100000000000001" customHeight="1">
      <c r="C32" s="39" t="s">
        <v>131</v>
      </c>
      <c r="D32" s="38">
        <v>20.860743739999997</v>
      </c>
      <c r="E32" s="38">
        <v>20.395875560000004</v>
      </c>
      <c r="F32" s="38">
        <v>19.79</v>
      </c>
      <c r="G32" s="38">
        <v>20.559189610000008</v>
      </c>
      <c r="H32" s="38">
        <v>21.220343199999999</v>
      </c>
      <c r="I32" s="38">
        <v>21.237963820000001</v>
      </c>
      <c r="J32" s="38">
        <v>20.547679939999998</v>
      </c>
      <c r="K32" s="38">
        <v>19.729922600000002</v>
      </c>
      <c r="L32" s="38">
        <v>19.958933310000003</v>
      </c>
      <c r="M32" s="38">
        <v>18.929436470000002</v>
      </c>
      <c r="N32" s="41">
        <v>-0.10869814872864769</v>
      </c>
      <c r="O32" s="42"/>
      <c r="P32" s="47"/>
      <c r="Q32" s="295"/>
      <c r="R32" s="56"/>
    </row>
    <row r="33" spans="2:22" ht="20.100000000000001" customHeight="1">
      <c r="C33" s="37" t="s">
        <v>132</v>
      </c>
      <c r="D33" s="38">
        <v>0.69151222000000001</v>
      </c>
      <c r="E33" s="38">
        <v>0.73604743333333333</v>
      </c>
      <c r="F33" s="38">
        <v>0.78</v>
      </c>
      <c r="G33" s="38">
        <v>0.82915290999999991</v>
      </c>
      <c r="H33" s="38">
        <v>1.02738269</v>
      </c>
      <c r="I33" s="38">
        <v>1.0883426999999999</v>
      </c>
      <c r="J33" s="38">
        <v>1.14930401</v>
      </c>
      <c r="K33" s="38">
        <v>1.2102640200000001</v>
      </c>
      <c r="L33" s="38">
        <v>1.0915270699999999</v>
      </c>
      <c r="M33" s="38">
        <v>1.1513800600000001</v>
      </c>
      <c r="N33" s="41">
        <v>5.7920506105292313E-2</v>
      </c>
      <c r="O33" s="42"/>
      <c r="Q33" s="47"/>
    </row>
    <row r="34" spans="2:22" ht="20.100000000000001" customHeight="1">
      <c r="C34" s="37" t="s">
        <v>133</v>
      </c>
      <c r="D34" s="38">
        <v>12.226189088741483</v>
      </c>
      <c r="E34" s="38">
        <v>16.834694491775551</v>
      </c>
      <c r="F34" s="38">
        <v>24.21</v>
      </c>
      <c r="G34" s="38">
        <v>16.954197626995214</v>
      </c>
      <c r="H34" s="38">
        <v>5.5734346049918075</v>
      </c>
      <c r="I34" s="38">
        <v>12.500135098702419</v>
      </c>
      <c r="J34" s="38">
        <v>17.590855928940378</v>
      </c>
      <c r="K34" s="38">
        <v>0.77205203999999994</v>
      </c>
      <c r="L34" s="38">
        <v>3.633930580000007</v>
      </c>
      <c r="M34" s="38">
        <v>9.1215236199999996</v>
      </c>
      <c r="N34" s="41">
        <v>-0.27028599707319456</v>
      </c>
      <c r="O34" s="42"/>
    </row>
    <row r="35" spans="2:22" ht="20.100000000000001" customHeight="1">
      <c r="C35" s="37" t="s">
        <v>134</v>
      </c>
      <c r="D35" s="38">
        <v>2.3661839858413489</v>
      </c>
      <c r="E35" s="38">
        <v>2.6039357700000001</v>
      </c>
      <c r="F35" s="38">
        <v>3.46</v>
      </c>
      <c r="G35" s="38">
        <v>4.1908815683247198</v>
      </c>
      <c r="H35" s="38">
        <v>4.166955378750492</v>
      </c>
      <c r="I35" s="38">
        <v>3.2644986931029294</v>
      </c>
      <c r="J35" s="38">
        <v>3.6538390840409973</v>
      </c>
      <c r="K35" s="38">
        <v>4.1140381000000001</v>
      </c>
      <c r="L35" s="38">
        <v>4.6927942500000004</v>
      </c>
      <c r="M35" s="38">
        <v>4.7426637099999995</v>
      </c>
      <c r="N35" s="41">
        <v>0.45280000265280052</v>
      </c>
      <c r="O35" s="42"/>
      <c r="U35" s="46"/>
    </row>
    <row r="36" spans="2:22" ht="20.100000000000001" customHeight="1">
      <c r="C36" s="37" t="s">
        <v>135</v>
      </c>
      <c r="D36" s="38">
        <v>40.666658715684228</v>
      </c>
      <c r="E36" s="38">
        <v>72.045055574106755</v>
      </c>
      <c r="F36" s="38">
        <v>121.17</v>
      </c>
      <c r="G36" s="38">
        <v>42.348490797820403</v>
      </c>
      <c r="H36" s="38">
        <v>124.36812864440002</v>
      </c>
      <c r="I36" s="38">
        <v>71.10977913782537</v>
      </c>
      <c r="J36" s="38">
        <v>50.79305960943784</v>
      </c>
      <c r="K36" s="38">
        <v>44.14317182333334</v>
      </c>
      <c r="L36" s="38">
        <v>45.582126690000017</v>
      </c>
      <c r="M36" s="38">
        <v>83.744834620000006</v>
      </c>
      <c r="N36" s="41">
        <v>0.17768379589093231</v>
      </c>
      <c r="O36" s="42"/>
      <c r="U36" s="190"/>
      <c r="V36" s="190"/>
    </row>
    <row r="37" spans="2:22" ht="20.100000000000001" customHeight="1">
      <c r="B37" s="52" t="s">
        <v>124</v>
      </c>
      <c r="C37" s="37"/>
      <c r="D37" s="61"/>
      <c r="E37" s="61"/>
      <c r="F37" s="61"/>
      <c r="G37" s="61"/>
      <c r="H37" s="61"/>
      <c r="I37" s="61"/>
      <c r="J37" s="61"/>
      <c r="K37" s="61"/>
      <c r="L37" s="61"/>
      <c r="M37" s="38"/>
      <c r="N37" s="41"/>
      <c r="O37" s="42"/>
      <c r="U37" s="45"/>
      <c r="V37" s="45"/>
    </row>
    <row r="38" spans="2:22" ht="20.100000000000001" customHeight="1">
      <c r="C38" s="53" t="s">
        <v>136</v>
      </c>
      <c r="D38" s="54">
        <v>3358.1920253235248</v>
      </c>
      <c r="E38" s="54">
        <v>3525.7566318042063</v>
      </c>
      <c r="F38" s="54">
        <v>3981</v>
      </c>
      <c r="G38" s="54">
        <v>4332.4493713551346</v>
      </c>
      <c r="H38" s="54">
        <v>4920.6492022714838</v>
      </c>
      <c r="I38" s="54">
        <v>5026.4114497245237</v>
      </c>
      <c r="J38" s="54">
        <v>5591.7789291380459</v>
      </c>
      <c r="K38" s="54">
        <v>6019.562750793325</v>
      </c>
      <c r="L38" s="54">
        <v>6811.2772986100208</v>
      </c>
      <c r="M38" s="54">
        <v>6997.0413349899445</v>
      </c>
      <c r="N38" s="55">
        <v>0.39205502871704279</v>
      </c>
      <c r="O38" s="42"/>
      <c r="U38" s="45"/>
      <c r="V38" s="45"/>
    </row>
    <row r="39" spans="2:22" ht="20.100000000000001" customHeight="1">
      <c r="C39" s="37"/>
      <c r="D39" s="62">
        <v>0</v>
      </c>
      <c r="E39" s="62">
        <v>0</v>
      </c>
      <c r="F39" s="62"/>
      <c r="G39" s="62"/>
      <c r="H39" s="62"/>
      <c r="I39" s="62"/>
      <c r="J39" s="62"/>
      <c r="K39" s="62"/>
      <c r="L39" s="62"/>
      <c r="M39" s="62"/>
      <c r="N39" s="41"/>
      <c r="O39" s="42"/>
      <c r="U39" s="190"/>
      <c r="V39" s="190"/>
    </row>
    <row r="40" spans="2:22" ht="20.100000000000001" customHeight="1">
      <c r="C40" s="36" t="s">
        <v>137</v>
      </c>
      <c r="D40" s="61"/>
      <c r="E40" s="61"/>
      <c r="F40" s="61"/>
      <c r="G40" s="61"/>
      <c r="H40" s="61"/>
      <c r="I40" s="61"/>
      <c r="J40" s="61"/>
      <c r="K40" s="61"/>
      <c r="L40" s="61"/>
      <c r="M40" s="61"/>
      <c r="N40" s="41"/>
      <c r="O40" s="42"/>
    </row>
    <row r="41" spans="2:22" ht="20.100000000000001" customHeight="1">
      <c r="C41" s="37" t="s">
        <v>138</v>
      </c>
      <c r="D41" s="40">
        <v>254.2447899</v>
      </c>
      <c r="E41" s="40">
        <v>254.2447899</v>
      </c>
      <c r="F41" s="40">
        <v>254.52</v>
      </c>
      <c r="G41" s="40">
        <v>254.52078990000001</v>
      </c>
      <c r="H41" s="40">
        <v>254.52078989999998</v>
      </c>
      <c r="I41" s="40">
        <v>254.52078989999998</v>
      </c>
      <c r="J41" s="40">
        <v>254.52078989999998</v>
      </c>
      <c r="K41" s="40">
        <v>254.52078989999998</v>
      </c>
      <c r="L41" s="40">
        <v>254.52078989999998</v>
      </c>
      <c r="M41" s="40">
        <v>254.52078989999998</v>
      </c>
      <c r="N41" s="41">
        <v>0</v>
      </c>
      <c r="O41" s="42"/>
      <c r="R41" s="47"/>
    </row>
    <row r="42" spans="2:22" ht="20.100000000000001" customHeight="1">
      <c r="C42" s="37" t="s">
        <v>139</v>
      </c>
      <c r="D42" s="40">
        <v>84.114083488200009</v>
      </c>
      <c r="E42" s="40">
        <v>84.114083490000013</v>
      </c>
      <c r="F42" s="40">
        <v>84.11</v>
      </c>
      <c r="G42" s="40">
        <v>84.114083490000013</v>
      </c>
      <c r="H42" s="40">
        <v>84.114083490000013</v>
      </c>
      <c r="I42" s="40">
        <v>84.114083490000013</v>
      </c>
      <c r="J42" s="40">
        <v>84.114083490000013</v>
      </c>
      <c r="K42" s="40">
        <v>84.114083490000013</v>
      </c>
      <c r="L42" s="40">
        <v>84.114083490000013</v>
      </c>
      <c r="M42" s="40">
        <v>84.114083490000013</v>
      </c>
      <c r="N42" s="41">
        <v>0</v>
      </c>
      <c r="O42" s="42"/>
    </row>
    <row r="43" spans="2:22" ht="20.100000000000001" customHeight="1">
      <c r="C43" s="37" t="s">
        <v>140</v>
      </c>
      <c r="D43" s="40">
        <v>-2.9345269524800681</v>
      </c>
      <c r="E43" s="40">
        <v>-2.6587641520000003</v>
      </c>
      <c r="F43" s="40">
        <v>-2.81</v>
      </c>
      <c r="G43" s="40">
        <v>-1.6374152909015394</v>
      </c>
      <c r="H43" s="40">
        <v>-1.4643634232</v>
      </c>
      <c r="I43" s="40">
        <v>-1.6073341056000001</v>
      </c>
      <c r="J43" s="40">
        <v>-1.2656976104600597</v>
      </c>
      <c r="K43" s="40">
        <v>-1.19841044</v>
      </c>
      <c r="L43" s="40">
        <v>-1.2394619099999999</v>
      </c>
      <c r="M43" s="40">
        <v>-2.3679843199999997</v>
      </c>
      <c r="N43" s="41">
        <f>M43/I43-1</f>
        <v>0.47323715197100058</v>
      </c>
      <c r="O43" s="42"/>
    </row>
    <row r="44" spans="2:22" ht="20.100000000000001" customHeight="1">
      <c r="C44" s="37" t="s">
        <v>181</v>
      </c>
      <c r="D44" s="40">
        <v>0</v>
      </c>
      <c r="E44" s="40">
        <v>-0.11381250999999999</v>
      </c>
      <c r="F44" s="40">
        <v>0</v>
      </c>
      <c r="G44" s="40">
        <v>-3.8698560000000007E-2</v>
      </c>
      <c r="H44" s="40">
        <v>-0.11190662000000001</v>
      </c>
      <c r="I44" s="40">
        <v>-0.11885806000000002</v>
      </c>
      <c r="J44" s="40">
        <v>-0.13054368</v>
      </c>
      <c r="K44" s="40">
        <v>-0.13484483000000003</v>
      </c>
      <c r="L44" s="40">
        <v>-1.7352591000000002</v>
      </c>
      <c r="M44" s="40">
        <v>-1.75787352</v>
      </c>
      <c r="N44" s="41">
        <v>14.506313210067464</v>
      </c>
      <c r="O44" s="42"/>
    </row>
    <row r="45" spans="2:22" ht="20.100000000000001" customHeight="1">
      <c r="C45" s="37" t="s">
        <v>141</v>
      </c>
      <c r="D45" s="40">
        <v>30.145945049993557</v>
      </c>
      <c r="E45" s="40">
        <v>30.14594505441767</v>
      </c>
      <c r="F45" s="40">
        <v>24.801400000000001</v>
      </c>
      <c r="G45" s="40">
        <v>24.81992419441767</v>
      </c>
      <c r="H45" s="40">
        <v>31.618966849412605</v>
      </c>
      <c r="I45" s="40">
        <v>31.618966854417664</v>
      </c>
      <c r="J45" s="40">
        <v>31.618966854417664</v>
      </c>
      <c r="K45" s="40">
        <v>31.618966854417671</v>
      </c>
      <c r="L45" s="40">
        <v>41.015430524417667</v>
      </c>
      <c r="M45" s="40">
        <v>41.321680504417671</v>
      </c>
      <c r="N45" s="41">
        <v>0.2971780741526544</v>
      </c>
      <c r="O45" s="42"/>
    </row>
    <row r="46" spans="2:22" ht="20.100000000000001" customHeight="1">
      <c r="C46" s="37" t="s">
        <v>142</v>
      </c>
      <c r="D46" s="40">
        <v>144.65121439686894</v>
      </c>
      <c r="E46" s="40">
        <v>177.38791909938382</v>
      </c>
      <c r="F46" s="40">
        <v>186.85499999999999</v>
      </c>
      <c r="G46" s="40">
        <v>226.23882718699898</v>
      </c>
      <c r="H46" s="40">
        <v>251.59802832262633</v>
      </c>
      <c r="I46" s="40">
        <v>290.60176298971152</v>
      </c>
      <c r="J46" s="40">
        <v>289.66324783533378</v>
      </c>
      <c r="K46" s="40">
        <v>331.91904340842251</v>
      </c>
      <c r="L46" s="40">
        <v>370.44903234954097</v>
      </c>
      <c r="M46" s="40">
        <v>417.94909915910847</v>
      </c>
      <c r="N46" s="41">
        <v>0.47238448098850339</v>
      </c>
      <c r="O46" s="42"/>
    </row>
    <row r="47" spans="2:22" ht="20.100000000000001" customHeight="1">
      <c r="C47" s="36" t="s">
        <v>143</v>
      </c>
      <c r="D47" s="63">
        <v>510.05724646258244</v>
      </c>
      <c r="E47" s="63">
        <v>543.12016088180144</v>
      </c>
      <c r="F47" s="63">
        <v>547.5</v>
      </c>
      <c r="G47" s="63">
        <v>588.01751092051518</v>
      </c>
      <c r="H47" s="63">
        <v>620.27559851883893</v>
      </c>
      <c r="I47" s="63">
        <v>659.12941106852918</v>
      </c>
      <c r="J47" s="63">
        <v>658.52084678929134</v>
      </c>
      <c r="K47" s="63">
        <v>700.83962838284015</v>
      </c>
      <c r="L47" s="63">
        <v>747.12461525395861</v>
      </c>
      <c r="M47" s="63">
        <v>793.77979521352597</v>
      </c>
      <c r="N47" s="41">
        <v>0.20450428331861437</v>
      </c>
      <c r="O47" s="42"/>
    </row>
    <row r="48" spans="2:22" ht="20.100000000000001" customHeight="1">
      <c r="C48" s="37" t="s">
        <v>144</v>
      </c>
      <c r="D48" s="40">
        <v>1.9713487888646648E-2</v>
      </c>
      <c r="E48" s="40">
        <v>2.0499871528646647E-2</v>
      </c>
      <c r="F48" s="40">
        <v>0.02</v>
      </c>
      <c r="G48" s="40">
        <v>2.1758681096466823E-2</v>
      </c>
      <c r="H48" s="40">
        <v>2.2189381816286997E-2</v>
      </c>
      <c r="I48" s="40">
        <v>2.3604832272287001E-2</v>
      </c>
      <c r="J48" s="40">
        <v>2.5075240008286998E-2</v>
      </c>
      <c r="K48" s="40">
        <v>2.6969784016287E-2</v>
      </c>
      <c r="L48" s="40">
        <v>3.3542836967927349E-2</v>
      </c>
      <c r="M48" s="40">
        <v>3.6548359352286994E-2</v>
      </c>
      <c r="N48" s="41">
        <v>0.51166162471939258</v>
      </c>
      <c r="O48" s="64"/>
      <c r="Q48" s="65"/>
    </row>
    <row r="49" spans="3:18" ht="20.100000000000001" customHeight="1">
      <c r="C49" s="53" t="s">
        <v>145</v>
      </c>
      <c r="D49" s="54">
        <v>510.07695995047106</v>
      </c>
      <c r="E49" s="54">
        <v>543.14066075333017</v>
      </c>
      <c r="F49" s="54">
        <v>547.52</v>
      </c>
      <c r="G49" s="54">
        <v>588.03926960161164</v>
      </c>
      <c r="H49" s="54">
        <v>620.29778790065518</v>
      </c>
      <c r="I49" s="54">
        <v>659.15301590080151</v>
      </c>
      <c r="J49" s="54">
        <v>658.54592202929962</v>
      </c>
      <c r="K49" s="54">
        <v>700.86659816685642</v>
      </c>
      <c r="L49" s="54">
        <v>747.15815809092658</v>
      </c>
      <c r="M49" s="54">
        <v>793.81634357287828</v>
      </c>
      <c r="N49" s="55">
        <v>0.20451527099527378</v>
      </c>
      <c r="O49" s="42"/>
      <c r="R49" s="65"/>
    </row>
    <row r="50" spans="3:18" ht="20.100000000000001" customHeight="1">
      <c r="C50" s="36"/>
      <c r="D50" s="61"/>
      <c r="E50" s="61"/>
      <c r="F50" s="61">
        <v>0</v>
      </c>
      <c r="G50" s="61"/>
      <c r="H50" s="61"/>
      <c r="I50" s="61"/>
      <c r="J50" s="61"/>
      <c r="K50" s="61"/>
      <c r="L50" s="61"/>
      <c r="M50" s="61"/>
      <c r="N50" s="41"/>
      <c r="O50" s="42"/>
      <c r="R50" s="65"/>
    </row>
    <row r="51" spans="3:18" ht="20.100000000000001" customHeight="1">
      <c r="C51" s="53" t="s">
        <v>146</v>
      </c>
      <c r="D51" s="54">
        <v>3868.2689852739959</v>
      </c>
      <c r="E51" s="54">
        <v>4068.8972925575367</v>
      </c>
      <c r="F51" s="54">
        <v>4528.5200000000004</v>
      </c>
      <c r="G51" s="54">
        <v>4920.4886409567462</v>
      </c>
      <c r="H51" s="54">
        <v>5540.9469901721386</v>
      </c>
      <c r="I51" s="54">
        <v>5685.5644656253253</v>
      </c>
      <c r="J51" s="54">
        <v>6250.3248511673455</v>
      </c>
      <c r="K51" s="54">
        <v>6720.4293489601814</v>
      </c>
      <c r="L51" s="54">
        <v>7558.4354567009477</v>
      </c>
      <c r="M51" s="54">
        <v>7790.8576785628229</v>
      </c>
      <c r="N51" s="55">
        <v>0.36410535421240908</v>
      </c>
      <c r="O51" s="42"/>
    </row>
    <row r="52" spans="3:18" ht="20.100000000000001" customHeight="1">
      <c r="J52" s="46"/>
      <c r="K52" s="46"/>
      <c r="L52" s="46"/>
      <c r="M52" s="46"/>
      <c r="O52" s="42"/>
    </row>
    <row r="54" spans="3:18">
      <c r="H54" s="46"/>
      <c r="I54" s="46"/>
      <c r="J54" s="46"/>
      <c r="K54" s="46"/>
      <c r="L54" s="46"/>
      <c r="M54" s="46"/>
    </row>
    <row r="55" spans="3:18">
      <c r="F55" s="65"/>
      <c r="G55" s="65"/>
      <c r="H55" s="65"/>
      <c r="I55" s="65"/>
      <c r="J55" s="65"/>
      <c r="K55" s="65"/>
      <c r="L55" s="65"/>
      <c r="M55" s="65"/>
    </row>
    <row r="56" spans="3:18">
      <c r="J56" s="46"/>
      <c r="K56" s="46"/>
      <c r="L56" s="46"/>
      <c r="M56" s="46"/>
    </row>
    <row r="59" spans="3:18">
      <c r="L59" s="65"/>
      <c r="M59" s="65"/>
    </row>
  </sheetData>
  <hyperlinks>
    <hyperlink ref="Q5" location="Cover!A1" display="cover" xr:uid="{35A5F6A7-8764-459C-9826-FB345BCCE132}"/>
  </hyperlinks>
  <printOptions horizontalCentered="1" verticalCentered="1"/>
  <pageMargins left="0.11811023622047245" right="0.11811023622047245" top="0.15748031496062992" bottom="0.15748031496062992" header="0.31496062992125984" footer="0.11811023622047245"/>
  <pageSetup paperSize="8" scale="79" orientation="landscape" r:id="rId1"/>
  <headerFooter>
    <oddFooter>&amp;L&amp;12&amp;D &amp;T&amp;C&amp;12Page &amp;P of &amp;N&amp;R&amp;"-,Bold"&amp;12Optima bank&amp;"-,Regular"
Results factsheet</oddFooter>
  </headerFooter>
  <rowBreaks count="1" manualBreakCount="1">
    <brk id="5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C0A6A-DB8D-4DC6-BB65-70ADB88A1C57}">
  <sheetPr codeName="Sheet7">
    <tabColor theme="5"/>
  </sheetPr>
  <dimension ref="B1:Z92"/>
  <sheetViews>
    <sheetView view="pageBreakPreview" zoomScale="85" zoomScaleNormal="85" zoomScaleSheetLayoutView="85" workbookViewId="0">
      <pane ySplit="7" topLeftCell="A8" activePane="bottomLeft" state="frozen"/>
      <selection activeCell="X22" sqref="X22"/>
      <selection pane="bottomLeft" activeCell="A8" sqref="A8"/>
    </sheetView>
  </sheetViews>
  <sheetFormatPr defaultColWidth="9.42578125" defaultRowHeight="15.75"/>
  <cols>
    <col min="1" max="1" width="5.42578125" style="33" customWidth="1"/>
    <col min="2" max="2" width="4.5703125" style="33" customWidth="1"/>
    <col min="3" max="3" width="58.5703125" style="33" bestFit="1" customWidth="1"/>
    <col min="4" max="4" width="14.140625" style="33" bestFit="1" customWidth="1"/>
    <col min="5" max="15" width="15" style="33" customWidth="1"/>
    <col min="16" max="16" width="4.85546875" style="33" customWidth="1"/>
    <col min="17" max="17" width="8.5703125" style="33" bestFit="1" customWidth="1"/>
    <col min="18" max="18" width="12.7109375" style="33" bestFit="1" customWidth="1"/>
    <col min="19" max="19" width="12.42578125" style="33" bestFit="1" customWidth="1"/>
    <col min="20" max="16384" width="9.42578125" style="33"/>
  </cols>
  <sheetData>
    <row r="1" spans="2:26" ht="18.75" customHeight="1">
      <c r="C1" s="31"/>
      <c r="D1" s="31"/>
      <c r="E1" s="31"/>
      <c r="F1" s="31"/>
      <c r="G1" s="31"/>
      <c r="H1" s="31"/>
      <c r="I1" s="31"/>
      <c r="J1" s="31"/>
      <c r="K1" s="31"/>
      <c r="L1" s="31"/>
      <c r="M1" s="31"/>
      <c r="N1" s="31"/>
      <c r="O1" s="31"/>
    </row>
    <row r="2" spans="2:26" ht="15.75" customHeight="1">
      <c r="C2" s="31"/>
      <c r="D2" s="31"/>
      <c r="E2" s="31"/>
      <c r="F2" s="31"/>
      <c r="G2" s="31"/>
      <c r="H2" s="31"/>
      <c r="I2" s="31"/>
      <c r="J2" s="31"/>
      <c r="K2" s="31"/>
      <c r="L2" s="31"/>
      <c r="M2" s="31"/>
      <c r="N2" s="31"/>
      <c r="O2" s="31"/>
    </row>
    <row r="3" spans="2:26">
      <c r="C3" s="31"/>
      <c r="D3" s="87"/>
      <c r="E3" s="87"/>
      <c r="F3" s="87"/>
      <c r="G3" s="87"/>
      <c r="H3" s="87"/>
      <c r="I3" s="87"/>
      <c r="J3" s="87"/>
      <c r="K3" s="87"/>
      <c r="L3" s="87"/>
      <c r="M3" s="87"/>
      <c r="N3" s="87"/>
      <c r="O3" s="87"/>
    </row>
    <row r="4" spans="2:26" ht="23.25" customHeight="1">
      <c r="C4" s="88"/>
      <c r="D4" s="88"/>
      <c r="E4" s="88"/>
      <c r="F4" s="88"/>
      <c r="G4" s="88"/>
      <c r="H4" s="88"/>
      <c r="I4" s="88"/>
      <c r="J4" s="88"/>
      <c r="K4" s="88"/>
      <c r="L4" s="88"/>
      <c r="M4" s="88"/>
      <c r="N4" s="88"/>
      <c r="O4" s="88"/>
    </row>
    <row r="5" spans="2:26" ht="23.25" customHeight="1">
      <c r="C5" s="12" t="s">
        <v>147</v>
      </c>
      <c r="D5" s="88"/>
      <c r="E5" s="88"/>
      <c r="F5" s="88"/>
      <c r="G5" s="88"/>
      <c r="H5" s="88"/>
      <c r="I5" s="88"/>
      <c r="J5" s="88"/>
      <c r="K5" s="88"/>
      <c r="L5" s="88"/>
      <c r="M5" s="88"/>
      <c r="N5" s="88"/>
      <c r="O5" s="88"/>
      <c r="Q5" s="34"/>
    </row>
    <row r="6" spans="2:26" ht="23.25" customHeight="1">
      <c r="C6" s="88"/>
      <c r="D6" s="88"/>
      <c r="E6" s="88"/>
      <c r="F6" s="88"/>
      <c r="G6" s="88"/>
      <c r="H6" s="88"/>
      <c r="I6" s="88"/>
      <c r="J6" s="88"/>
      <c r="K6" s="88"/>
      <c r="L6" s="88"/>
      <c r="M6" s="88"/>
      <c r="N6" s="88"/>
      <c r="O6" s="88"/>
      <c r="Q6" s="43" t="s">
        <v>81</v>
      </c>
    </row>
    <row r="7" spans="2:26">
      <c r="C7" s="67" t="s">
        <v>3</v>
      </c>
      <c r="D7" s="35" t="s">
        <v>85</v>
      </c>
      <c r="E7" s="35" t="s">
        <v>179</v>
      </c>
      <c r="F7" s="35" t="s">
        <v>185</v>
      </c>
      <c r="G7" s="35" t="s">
        <v>256</v>
      </c>
      <c r="H7" s="35" t="s">
        <v>261</v>
      </c>
      <c r="I7" s="35" t="s">
        <v>265</v>
      </c>
      <c r="J7" s="35" t="s">
        <v>270</v>
      </c>
      <c r="K7" s="35" t="s">
        <v>279</v>
      </c>
      <c r="L7" s="35" t="s">
        <v>287</v>
      </c>
      <c r="M7" s="35" t="s">
        <v>292</v>
      </c>
      <c r="N7" s="35" t="s">
        <v>200</v>
      </c>
      <c r="O7" s="35" t="s">
        <v>201</v>
      </c>
    </row>
    <row r="9" spans="2:26" ht="20.100000000000001" customHeight="1">
      <c r="C9" s="39" t="s">
        <v>148</v>
      </c>
      <c r="D9" s="90">
        <v>43.25960127372835</v>
      </c>
      <c r="E9" s="90">
        <v>44.473866620603609</v>
      </c>
      <c r="F9" s="90">
        <v>47.016133379396386</v>
      </c>
      <c r="G9" s="90">
        <v>49.602649919999962</v>
      </c>
      <c r="H9" s="90">
        <v>48.764186157655104</v>
      </c>
      <c r="I9" s="90">
        <v>49.500840510139987</v>
      </c>
      <c r="J9" s="90">
        <v>51.741688425301213</v>
      </c>
      <c r="K9" s="90">
        <v>52.191810703439202</v>
      </c>
      <c r="L9" s="90">
        <v>56.602302923972303</v>
      </c>
      <c r="M9" s="90">
        <v>61.967039766487034</v>
      </c>
      <c r="N9" s="91">
        <v>0.25183813300692148</v>
      </c>
      <c r="O9" s="91">
        <v>9.4779480080882772E-2</v>
      </c>
      <c r="R9" s="50"/>
      <c r="S9" s="47"/>
    </row>
    <row r="10" spans="2:26" ht="20.100000000000001" customHeight="1">
      <c r="C10" s="39" t="s">
        <v>149</v>
      </c>
      <c r="D10" s="90">
        <v>9.575029171650435</v>
      </c>
      <c r="E10" s="90">
        <v>9.8142137389272204</v>
      </c>
      <c r="F10" s="90">
        <v>9.3057862610727806</v>
      </c>
      <c r="G10" s="90">
        <v>10.149954501993797</v>
      </c>
      <c r="H10" s="90">
        <v>12.061894081786843</v>
      </c>
      <c r="I10" s="90">
        <v>12.118434744961879</v>
      </c>
      <c r="J10" s="90">
        <v>13.34062912171232</v>
      </c>
      <c r="K10" s="90">
        <v>14.736696246659157</v>
      </c>
      <c r="L10" s="90">
        <v>21.554557209999984</v>
      </c>
      <c r="M10" s="90">
        <v>18.951191729999987</v>
      </c>
      <c r="N10" s="91">
        <v>0.56383164400656272</v>
      </c>
      <c r="O10" s="91">
        <v>-0.12078028115521655</v>
      </c>
      <c r="Q10" s="56"/>
      <c r="R10" s="50"/>
      <c r="S10" s="47"/>
      <c r="T10" s="46"/>
      <c r="U10" s="46"/>
      <c r="V10" s="46"/>
      <c r="W10" s="46"/>
      <c r="X10" s="46"/>
      <c r="Y10" s="46"/>
      <c r="Z10" s="46"/>
    </row>
    <row r="11" spans="2:26" ht="20.100000000000001" customHeight="1">
      <c r="C11" s="92" t="s">
        <v>150</v>
      </c>
      <c r="D11" s="93">
        <v>52.834630445378792</v>
      </c>
      <c r="E11" s="93">
        <v>54.288080359530831</v>
      </c>
      <c r="F11" s="90">
        <v>56.321919640469169</v>
      </c>
      <c r="G11" s="90">
        <v>59.752604421993752</v>
      </c>
      <c r="H11" s="90">
        <v>60.82608023944195</v>
      </c>
      <c r="I11" s="90">
        <v>61.619275255101869</v>
      </c>
      <c r="J11" s="90">
        <v>65.082317547013531</v>
      </c>
      <c r="K11" s="90">
        <v>66.928506950098352</v>
      </c>
      <c r="L11" s="90">
        <v>78.156860133972259</v>
      </c>
      <c r="M11" s="90">
        <v>80.918231496487024</v>
      </c>
      <c r="N11" s="91">
        <v>0.31319674179042334</v>
      </c>
      <c r="O11" s="91">
        <v>3.5331145055998547E-2</v>
      </c>
      <c r="R11" s="50"/>
      <c r="T11" s="46"/>
      <c r="U11" s="46"/>
      <c r="V11" s="46"/>
      <c r="W11" s="46"/>
      <c r="X11" s="46"/>
      <c r="Y11" s="46"/>
      <c r="Z11" s="46"/>
    </row>
    <row r="12" spans="2:26" ht="20.100000000000001" customHeight="1">
      <c r="B12" s="52"/>
      <c r="C12" s="39" t="s">
        <v>151</v>
      </c>
      <c r="D12" s="90">
        <v>1.101422721081081</v>
      </c>
      <c r="E12" s="90">
        <v>0.52031692000000007</v>
      </c>
      <c r="F12" s="90">
        <v>1.4303079759073358</v>
      </c>
      <c r="G12" s="90">
        <v>0.88448600409266409</v>
      </c>
      <c r="H12" s="90">
        <v>0.90347600454005939</v>
      </c>
      <c r="I12" s="90">
        <v>2.4962802000000006</v>
      </c>
      <c r="J12" s="90">
        <v>1.5189646699999995</v>
      </c>
      <c r="K12" s="90">
        <v>1.6974570099999999</v>
      </c>
      <c r="L12" s="90">
        <v>2.1792563499999993</v>
      </c>
      <c r="M12" s="90">
        <v>0.51355971999999994</v>
      </c>
      <c r="N12" s="91">
        <v>-0.79427000222170574</v>
      </c>
      <c r="O12" s="91">
        <v>-0.76434175814148708</v>
      </c>
      <c r="Q12" s="47"/>
      <c r="R12" s="50"/>
    </row>
    <row r="13" spans="2:26" ht="20.100000000000001" customHeight="1">
      <c r="C13" s="39" t="s">
        <v>152</v>
      </c>
      <c r="D13" s="90">
        <v>3.9825546220955204</v>
      </c>
      <c r="E13" s="90">
        <v>4.2192818136180721</v>
      </c>
      <c r="F13" s="90">
        <v>4.7073201007821721</v>
      </c>
      <c r="G13" s="90">
        <v>5.9025634023325253</v>
      </c>
      <c r="H13" s="90">
        <v>4.965562963267228</v>
      </c>
      <c r="I13" s="90">
        <v>4.3107863725965139</v>
      </c>
      <c r="J13" s="90">
        <v>5.3173466755538445</v>
      </c>
      <c r="K13" s="90">
        <v>3.7538375518496476</v>
      </c>
      <c r="L13" s="90">
        <v>4.4928947300000033</v>
      </c>
      <c r="M13" s="90">
        <v>2.58901457999999</v>
      </c>
      <c r="N13" s="91">
        <v>-0.39941014092968141</v>
      </c>
      <c r="O13" s="91">
        <v>-0.42375356299523448</v>
      </c>
      <c r="Q13" s="94"/>
      <c r="R13" s="50"/>
      <c r="S13" s="94"/>
      <c r="T13" s="46"/>
    </row>
    <row r="14" spans="2:26" ht="20.100000000000001" customHeight="1">
      <c r="C14" s="92" t="s">
        <v>153</v>
      </c>
      <c r="D14" s="93">
        <v>57.918607788555363</v>
      </c>
      <c r="E14" s="93">
        <v>59.027679093148905</v>
      </c>
      <c r="F14" s="90">
        <v>62.459547717158685</v>
      </c>
      <c r="G14" s="90">
        <v>66.539653828418921</v>
      </c>
      <c r="H14" s="90">
        <v>66.695119207249235</v>
      </c>
      <c r="I14" s="90">
        <v>68.42634182769838</v>
      </c>
      <c r="J14" s="90">
        <v>71.918628892567355</v>
      </c>
      <c r="K14" s="90">
        <v>72.379801511948003</v>
      </c>
      <c r="L14" s="90">
        <v>84.829011213972279</v>
      </c>
      <c r="M14" s="90">
        <v>84.020805796487025</v>
      </c>
      <c r="N14" s="91">
        <v>0.22790147116232573</v>
      </c>
      <c r="O14" s="91">
        <v>-9.5274647896890219E-3</v>
      </c>
      <c r="Q14" s="47"/>
      <c r="R14" s="50"/>
    </row>
    <row r="15" spans="2:26" ht="20.100000000000001" customHeight="1">
      <c r="C15" s="95" t="s">
        <v>154</v>
      </c>
      <c r="D15" s="90">
        <v>0</v>
      </c>
      <c r="E15" s="90"/>
      <c r="F15" s="90">
        <v>0</v>
      </c>
      <c r="G15" s="90">
        <v>0</v>
      </c>
      <c r="H15" s="90">
        <v>0</v>
      </c>
      <c r="I15" s="90"/>
      <c r="J15" s="90">
        <v>0.97899999999999998</v>
      </c>
      <c r="K15" s="90" t="s">
        <v>266</v>
      </c>
      <c r="L15" s="90" t="s">
        <v>266</v>
      </c>
      <c r="M15" s="90"/>
      <c r="N15" s="91" t="s">
        <v>286</v>
      </c>
      <c r="O15" s="91" t="s">
        <v>286</v>
      </c>
      <c r="Q15" s="47"/>
      <c r="R15" s="50"/>
      <c r="S15" s="46"/>
      <c r="T15" s="44"/>
      <c r="U15" s="44"/>
      <c r="V15" s="44"/>
      <c r="W15" s="44"/>
      <c r="X15" s="44"/>
    </row>
    <row r="16" spans="2:26" ht="20.100000000000001" customHeight="1">
      <c r="C16" s="39" t="s">
        <v>155</v>
      </c>
      <c r="D16" s="90">
        <v>10.58532136728509</v>
      </c>
      <c r="E16" s="90">
        <v>7.3610225013028217</v>
      </c>
      <c r="F16" s="90">
        <v>7.4689774986971784</v>
      </c>
      <c r="G16" s="90">
        <v>8.0463648252275295</v>
      </c>
      <c r="H16" s="90">
        <v>9.7612643959724714</v>
      </c>
      <c r="I16" s="90">
        <v>8.6815160169184296</v>
      </c>
      <c r="J16" s="90">
        <v>8.8585137530011586</v>
      </c>
      <c r="K16" s="90">
        <v>9.1447133300804175</v>
      </c>
      <c r="L16" s="90">
        <v>9.6369940099999951</v>
      </c>
      <c r="M16" s="90">
        <v>10.343796970000001</v>
      </c>
      <c r="N16" s="91">
        <v>0.19147358017218874</v>
      </c>
      <c r="O16" s="91">
        <v>7.3342679186744419E-2</v>
      </c>
      <c r="Q16" s="47"/>
      <c r="R16" s="50"/>
      <c r="T16" s="340"/>
      <c r="U16" s="340"/>
      <c r="V16" s="340"/>
      <c r="W16" s="340"/>
      <c r="X16" s="340"/>
    </row>
    <row r="17" spans="3:24" ht="20.100000000000001" customHeight="1">
      <c r="C17" s="39" t="s">
        <v>156</v>
      </c>
      <c r="D17" s="90">
        <v>5.6479506213333366</v>
      </c>
      <c r="E17" s="90">
        <v>4.850620992899394</v>
      </c>
      <c r="F17" s="90">
        <v>2.9593790071006056</v>
      </c>
      <c r="G17" s="90">
        <v>4.4948253900000035</v>
      </c>
      <c r="H17" s="90">
        <v>4.6061702473326651</v>
      </c>
      <c r="I17" s="90">
        <v>5.3959740700000003</v>
      </c>
      <c r="J17" s="90">
        <v>4.8557320799999948</v>
      </c>
      <c r="K17" s="90">
        <v>5.2420319300000049</v>
      </c>
      <c r="L17" s="90">
        <v>5.4077751600000177</v>
      </c>
      <c r="M17" s="90">
        <v>6.1694843999999982</v>
      </c>
      <c r="N17" s="91">
        <v>0.14334952688162161</v>
      </c>
      <c r="O17" s="91">
        <v>0.14085445815760922</v>
      </c>
      <c r="Q17" s="47"/>
      <c r="R17" s="50"/>
      <c r="T17" s="340"/>
      <c r="U17" s="340"/>
      <c r="V17" s="340"/>
      <c r="W17" s="340"/>
      <c r="X17" s="340"/>
    </row>
    <row r="18" spans="3:24" ht="20.100000000000001" customHeight="1">
      <c r="C18" s="39" t="s">
        <v>157</v>
      </c>
      <c r="D18" s="90">
        <v>2.2219742690760294</v>
      </c>
      <c r="E18" s="90">
        <v>1.8946483299999997</v>
      </c>
      <c r="F18" s="90">
        <v>2.1053516700000001</v>
      </c>
      <c r="G18" s="90">
        <v>1.9821485590760277</v>
      </c>
      <c r="H18" s="90">
        <v>2.3464636090760278</v>
      </c>
      <c r="I18" s="90">
        <v>2.1511481899999998</v>
      </c>
      <c r="J18" s="90">
        <v>2.3244097190760264</v>
      </c>
      <c r="K18" s="90">
        <v>2.2119069000000007</v>
      </c>
      <c r="L18" s="90">
        <v>2.5979815690760342</v>
      </c>
      <c r="M18" s="90">
        <v>2.2363476300000009</v>
      </c>
      <c r="N18" s="91">
        <v>3.9606494985359841E-2</v>
      </c>
      <c r="O18" s="91">
        <v>-0.1391980387315247</v>
      </c>
      <c r="Q18" s="47"/>
      <c r="R18" s="50"/>
      <c r="T18" s="340"/>
      <c r="U18" s="340"/>
      <c r="V18" s="340"/>
      <c r="W18" s="340"/>
      <c r="X18" s="340"/>
    </row>
    <row r="19" spans="3:24" ht="20.100000000000001" customHeight="1">
      <c r="C19" s="39" t="s">
        <v>158</v>
      </c>
      <c r="D19" s="90">
        <v>18.455246257694455</v>
      </c>
      <c r="E19" s="90">
        <v>14.106291824202215</v>
      </c>
      <c r="F19" s="90">
        <v>12.533708175797786</v>
      </c>
      <c r="G19" s="90">
        <v>14.523338774303561</v>
      </c>
      <c r="H19" s="90">
        <v>16.713898252381163</v>
      </c>
      <c r="I19" s="90">
        <v>16.228638276918431</v>
      </c>
      <c r="J19" s="90">
        <v>16.038655552077174</v>
      </c>
      <c r="K19" s="90">
        <v>16.598652160080423</v>
      </c>
      <c r="L19" s="90">
        <v>17.642750739076043</v>
      </c>
      <c r="M19" s="90">
        <v>18.749628999999999</v>
      </c>
      <c r="N19" s="91">
        <v>0.15534209833656254</v>
      </c>
      <c r="O19" s="91">
        <v>6.2738417455073359E-2</v>
      </c>
      <c r="Q19" s="47"/>
      <c r="R19" s="50"/>
    </row>
    <row r="20" spans="3:24" ht="20.100000000000001" customHeight="1">
      <c r="C20" s="95" t="s">
        <v>154</v>
      </c>
      <c r="D20" s="90">
        <v>3.6619519999999994</v>
      </c>
      <c r="E20" s="90">
        <v>0</v>
      </c>
      <c r="F20" s="96">
        <v>-1.4</v>
      </c>
      <c r="G20" s="330">
        <v>0</v>
      </c>
      <c r="H20" s="90">
        <v>0</v>
      </c>
      <c r="I20" s="90" t="s">
        <v>266</v>
      </c>
      <c r="J20" s="90" t="s">
        <v>266</v>
      </c>
      <c r="K20" s="90" t="s">
        <v>266</v>
      </c>
      <c r="L20" s="90" t="s">
        <v>266</v>
      </c>
      <c r="M20" s="90" t="s">
        <v>266</v>
      </c>
      <c r="N20" s="91" t="s">
        <v>286</v>
      </c>
      <c r="O20" s="91" t="s">
        <v>286</v>
      </c>
      <c r="P20" s="46"/>
      <c r="Q20" s="47"/>
      <c r="R20" s="50"/>
    </row>
    <row r="21" spans="3:24" ht="20.100000000000001" customHeight="1">
      <c r="C21" s="92" t="s">
        <v>159</v>
      </c>
      <c r="D21" s="93">
        <v>39.463361530860894</v>
      </c>
      <c r="E21" s="93">
        <v>44.921387268946688</v>
      </c>
      <c r="F21" s="90">
        <v>49.925839541360901</v>
      </c>
      <c r="G21" s="90">
        <v>52.016315054115395</v>
      </c>
      <c r="H21" s="90">
        <v>49.981220954868036</v>
      </c>
      <c r="I21" s="90">
        <v>52.197703550779949</v>
      </c>
      <c r="J21" s="90">
        <v>55.879973340490181</v>
      </c>
      <c r="K21" s="90">
        <v>55.781149351867583</v>
      </c>
      <c r="L21" s="90">
        <v>67.186260474896244</v>
      </c>
      <c r="M21" s="90">
        <v>65.271176796487026</v>
      </c>
      <c r="N21" s="91">
        <v>0.25046069762415302</v>
      </c>
      <c r="O21" s="91">
        <v>-2.8504096892321917E-2</v>
      </c>
      <c r="Q21" s="47"/>
      <c r="R21" s="50"/>
      <c r="S21" s="46"/>
      <c r="T21" s="46"/>
    </row>
    <row r="22" spans="3:24" ht="20.100000000000001" customHeight="1">
      <c r="C22" s="92" t="s">
        <v>160</v>
      </c>
      <c r="D22" s="93">
        <v>43.125313530860879</v>
      </c>
      <c r="E22" s="93">
        <v>44.921387268946688</v>
      </c>
      <c r="F22" s="90">
        <v>48.525839541360895</v>
      </c>
      <c r="G22" s="90">
        <v>52.016315054115395</v>
      </c>
      <c r="H22" s="90">
        <v>49.981220954868036</v>
      </c>
      <c r="I22" s="90">
        <v>52.197703550779949</v>
      </c>
      <c r="J22" s="90">
        <v>54.900973340490182</v>
      </c>
      <c r="K22" s="90">
        <v>55.781149351867583</v>
      </c>
      <c r="L22" s="90">
        <v>67.18626047489596</v>
      </c>
      <c r="M22" s="90">
        <v>65.271176796487026</v>
      </c>
      <c r="N22" s="91">
        <v>0.25046069762415302</v>
      </c>
      <c r="O22" s="91">
        <v>-2.850409689231781E-2</v>
      </c>
      <c r="Q22" s="47"/>
      <c r="R22" s="50"/>
    </row>
    <row r="23" spans="3:24" ht="20.100000000000001" customHeight="1">
      <c r="C23" s="39" t="s">
        <v>161</v>
      </c>
      <c r="D23" s="90">
        <v>34.379384187684337</v>
      </c>
      <c r="E23" s="90">
        <v>40.181788535328614</v>
      </c>
      <c r="F23" s="90">
        <v>43.788211464671384</v>
      </c>
      <c r="G23" s="90">
        <v>45.229265647690198</v>
      </c>
      <c r="H23" s="90">
        <v>44.112181987060779</v>
      </c>
      <c r="I23" s="90">
        <v>45.390636978183437</v>
      </c>
      <c r="J23" s="90">
        <v>49.043661994936357</v>
      </c>
      <c r="K23" s="90">
        <v>50.329854790017933</v>
      </c>
      <c r="L23" s="90">
        <v>60.514109394896224</v>
      </c>
      <c r="M23" s="90">
        <v>62.168602496487026</v>
      </c>
      <c r="N23" s="91">
        <v>0.36963494313524947</v>
      </c>
      <c r="O23" s="91">
        <v>2.7340617223565067E-2</v>
      </c>
      <c r="Q23" s="47"/>
      <c r="R23" s="50"/>
    </row>
    <row r="24" spans="3:24" ht="20.100000000000001" customHeight="1">
      <c r="C24" s="39" t="s">
        <v>162</v>
      </c>
      <c r="D24" s="90">
        <v>-0.18971273666666499</v>
      </c>
      <c r="E24" s="90">
        <v>0</v>
      </c>
      <c r="F24" s="90">
        <v>0.14000000000000001</v>
      </c>
      <c r="G24" s="90">
        <v>4.4210699999989722E-3</v>
      </c>
      <c r="H24" s="90">
        <v>0.20499999999999974</v>
      </c>
      <c r="I24" s="90">
        <v>0</v>
      </c>
      <c r="J24" s="90">
        <v>0</v>
      </c>
      <c r="K24" s="90"/>
      <c r="L24" s="96">
        <v>-0.59783033333333335</v>
      </c>
      <c r="M24" s="96">
        <v>0</v>
      </c>
      <c r="N24" s="91" t="s">
        <v>286</v>
      </c>
      <c r="O24" s="91" t="s">
        <v>286</v>
      </c>
      <c r="Q24" s="47"/>
      <c r="R24" s="50"/>
    </row>
    <row r="25" spans="3:24" ht="20.100000000000001" customHeight="1">
      <c r="C25" s="39" t="s">
        <v>184</v>
      </c>
      <c r="D25" s="90">
        <v>1.1945200275351215</v>
      </c>
      <c r="E25" s="90">
        <v>4.7359096745693794</v>
      </c>
      <c r="F25" s="90">
        <v>2.414090325430621</v>
      </c>
      <c r="G25" s="90">
        <v>3.5761797469670533</v>
      </c>
      <c r="H25" s="90">
        <v>9.8271299408630366</v>
      </c>
      <c r="I25" s="90">
        <v>4.972961343513064</v>
      </c>
      <c r="J25" s="90">
        <v>5.7446885068657858</v>
      </c>
      <c r="K25" s="90">
        <v>4.3990081151208607</v>
      </c>
      <c r="L25" s="90">
        <v>9.406310840371189</v>
      </c>
      <c r="M25" s="90">
        <v>7.1287834019189944</v>
      </c>
      <c r="N25" s="91">
        <v>0.43350871030157379</v>
      </c>
      <c r="O25" s="91">
        <v>-0.24212759679142382</v>
      </c>
      <c r="Q25" s="47"/>
      <c r="R25" s="50"/>
      <c r="T25" s="46"/>
    </row>
    <row r="26" spans="3:24" ht="20.100000000000001" customHeight="1">
      <c r="C26" s="39" t="s">
        <v>164</v>
      </c>
      <c r="D26" s="90">
        <v>-2.8935200000000001E-2</v>
      </c>
      <c r="E26" s="90">
        <v>0</v>
      </c>
      <c r="F26" s="90">
        <v>0</v>
      </c>
      <c r="G26" s="90">
        <v>0</v>
      </c>
      <c r="H26" s="90">
        <v>0</v>
      </c>
      <c r="I26" s="90">
        <v>0</v>
      </c>
      <c r="J26" s="90">
        <v>0</v>
      </c>
      <c r="K26" s="90">
        <v>0</v>
      </c>
      <c r="L26" s="90">
        <v>0</v>
      </c>
      <c r="M26" s="90">
        <v>0</v>
      </c>
      <c r="N26" s="91" t="s">
        <v>286</v>
      </c>
      <c r="O26" s="91" t="s">
        <v>286</v>
      </c>
      <c r="Q26" s="47"/>
      <c r="R26" s="50"/>
    </row>
    <row r="27" spans="3:24" ht="20.100000000000001" customHeight="1">
      <c r="C27" s="39" t="s">
        <v>165</v>
      </c>
      <c r="D27" s="90">
        <v>38.108063966659117</v>
      </c>
      <c r="E27" s="90">
        <v>40.185477594377311</v>
      </c>
      <c r="F27" s="90">
        <v>47.651749215930273</v>
      </c>
      <c r="G27" s="90">
        <v>48.444556377148331</v>
      </c>
      <c r="H27" s="90">
        <v>40.359091014004946</v>
      </c>
      <c r="I27" s="90">
        <v>47.224742207266885</v>
      </c>
      <c r="J27" s="90">
        <v>50.135284833624397</v>
      </c>
      <c r="K27" s="90">
        <v>51.382141236746719</v>
      </c>
      <c r="L27" s="90">
        <v>57.182119301191733</v>
      </c>
      <c r="M27" s="90">
        <v>58.142393394568032</v>
      </c>
      <c r="N27" s="91">
        <v>0.23118498221513106</v>
      </c>
      <c r="O27" s="91">
        <v>1.6793258191748928E-2</v>
      </c>
      <c r="Q27" s="47"/>
      <c r="R27" s="50"/>
      <c r="T27" s="46"/>
    </row>
    <row r="28" spans="3:24" ht="20.100000000000001" customHeight="1">
      <c r="C28" s="39" t="s">
        <v>166</v>
      </c>
      <c r="D28" s="90">
        <v>7.2261403580304666</v>
      </c>
      <c r="E28" s="90">
        <v>7.4479864570701837</v>
      </c>
      <c r="F28" s="90">
        <v>11.358013542929818</v>
      </c>
      <c r="G28" s="90">
        <v>9.2934121129658891</v>
      </c>
      <c r="H28" s="90">
        <v>8.3149412426627798</v>
      </c>
      <c r="I28" s="90">
        <v>8.2195920692772031</v>
      </c>
      <c r="J28" s="90">
        <v>8.0397643486727279</v>
      </c>
      <c r="K28" s="90">
        <v>9.124451121243407</v>
      </c>
      <c r="L28" s="90">
        <v>10.4800388271216</v>
      </c>
      <c r="M28" s="90">
        <v>10.639321069977822</v>
      </c>
      <c r="N28" s="91">
        <v>0.29438553401512046</v>
      </c>
      <c r="O28" s="91">
        <v>1.5198630986367201E-2</v>
      </c>
      <c r="Q28" s="47"/>
      <c r="R28" s="50"/>
    </row>
    <row r="29" spans="3:24" ht="20.100000000000001" customHeight="1">
      <c r="C29" s="39" t="s">
        <v>167</v>
      </c>
      <c r="D29" s="90">
        <v>3.0303381416508018E-3</v>
      </c>
      <c r="E29" s="90">
        <v>-7.8638364000000772E-4</v>
      </c>
      <c r="F29" s="90">
        <v>7.8638364000000772E-4</v>
      </c>
      <c r="G29" s="90">
        <v>2.0451932078201927E-3</v>
      </c>
      <c r="H29" s="90">
        <v>4.307007198201809E-4</v>
      </c>
      <c r="I29" s="90">
        <v>1.4154504560000131E-3</v>
      </c>
      <c r="J29" s="90">
        <v>1.470549543999987E-3</v>
      </c>
      <c r="K29" s="90">
        <v>-1.8944022000000412E-3</v>
      </c>
      <c r="L29" s="90">
        <v>1.6781148888000152E-2</v>
      </c>
      <c r="M29" s="90">
        <v>3.0055175360000231E-3</v>
      </c>
      <c r="N29" s="91">
        <v>1.123364702211799</v>
      </c>
      <c r="O29" s="91">
        <v>-0.82089917942691004</v>
      </c>
      <c r="Q29" s="47"/>
      <c r="R29" s="50"/>
    </row>
    <row r="30" spans="3:24" ht="30.75" customHeight="1">
      <c r="C30" s="97" t="s">
        <v>168</v>
      </c>
      <c r="D30" s="98">
        <v>30.881923608628639</v>
      </c>
      <c r="E30" s="98">
        <v>32.737491137307124</v>
      </c>
      <c r="F30" s="98">
        <v>36.294508862692872</v>
      </c>
      <c r="G30" s="98">
        <v>39.150371074490039</v>
      </c>
      <c r="H30" s="98">
        <v>32.044149771342191</v>
      </c>
      <c r="I30" s="98">
        <v>39.003734687533679</v>
      </c>
      <c r="J30" s="98">
        <v>42.096941312466328</v>
      </c>
      <c r="K30" s="98">
        <v>42.25958451770331</v>
      </c>
      <c r="L30" s="98">
        <v>46.694860129582196</v>
      </c>
      <c r="M30" s="98">
        <v>47.5030723245902</v>
      </c>
      <c r="N30" s="99">
        <v>0.21791086687329631</v>
      </c>
      <c r="O30" s="99">
        <v>1.7308375970398915E-2</v>
      </c>
      <c r="Q30" s="47"/>
      <c r="R30" s="50"/>
      <c r="S30" s="46"/>
    </row>
    <row r="31" spans="3:24">
      <c r="C31" s="97" t="s">
        <v>169</v>
      </c>
      <c r="D31" s="98">
        <v>33.839446168628641</v>
      </c>
      <c r="E31" s="98">
        <v>32.737491137307124</v>
      </c>
      <c r="F31" s="98">
        <v>35.202508862692873</v>
      </c>
      <c r="G31" s="98">
        <v>38.842371074490032</v>
      </c>
      <c r="H31" s="98">
        <v>32.044149771342191</v>
      </c>
      <c r="I31" s="98">
        <v>39.003734687533679</v>
      </c>
      <c r="J31" s="98">
        <v>41.281436644349171</v>
      </c>
      <c r="K31" s="98">
        <v>42.25958451770331</v>
      </c>
      <c r="L31" s="98">
        <v>46.694860129582196</v>
      </c>
      <c r="M31" s="98">
        <v>47.5030723245902</v>
      </c>
      <c r="N31" s="99">
        <v>0.45720390345143325</v>
      </c>
      <c r="O31" s="99">
        <v>1.7308375970398915E-2</v>
      </c>
      <c r="Q31" s="47"/>
      <c r="R31" s="47"/>
    </row>
    <row r="32" spans="3:24">
      <c r="C32" s="39"/>
      <c r="D32" s="89"/>
      <c r="E32" s="100"/>
      <c r="F32" s="100"/>
      <c r="G32" s="305"/>
      <c r="H32" s="101"/>
      <c r="I32" s="101"/>
      <c r="J32" s="101"/>
      <c r="K32" s="101"/>
      <c r="L32" s="101"/>
      <c r="M32" s="101"/>
      <c r="N32" s="100"/>
      <c r="O32" s="100"/>
      <c r="Q32" s="47"/>
      <c r="R32" s="47"/>
    </row>
    <row r="33" spans="3:20">
      <c r="Q33" s="47"/>
      <c r="R33" s="47"/>
    </row>
    <row r="34" spans="3:20">
      <c r="C34" s="102" t="s">
        <v>170</v>
      </c>
      <c r="D34" s="304">
        <v>0.57997066501474159</v>
      </c>
      <c r="E34" s="304">
        <v>0.44435748485936211</v>
      </c>
      <c r="F34" s="103">
        <v>0.49196788846006329</v>
      </c>
      <c r="G34" s="103">
        <v>0.53067877189937418</v>
      </c>
      <c r="H34" s="103">
        <v>0.43435476038938131</v>
      </c>
      <c r="I34" s="103">
        <v>0.52869113255879918</v>
      </c>
      <c r="J34" s="103">
        <v>0.57068622104167144</v>
      </c>
      <c r="K34" s="103">
        <v>0.57289108992955218</v>
      </c>
      <c r="L34" s="103">
        <v>0.21105862232416153</v>
      </c>
      <c r="M34" s="103">
        <v>0.21487801826682565</v>
      </c>
      <c r="N34" s="91">
        <v>-0.59356606337079487</v>
      </c>
      <c r="O34" s="91">
        <v>1.809637483939408E-2</v>
      </c>
      <c r="Q34" s="47"/>
      <c r="R34" s="47"/>
    </row>
    <row r="35" spans="3:20">
      <c r="C35" s="102" t="s">
        <v>171</v>
      </c>
      <c r="D35" s="304">
        <v>0.63551371821496527</v>
      </c>
      <c r="E35" s="304">
        <v>0.44435748485936211</v>
      </c>
      <c r="F35" s="103">
        <v>0.47716595419968244</v>
      </c>
      <c r="G35" s="103">
        <v>0.52650386736439492</v>
      </c>
      <c r="H35" s="103">
        <v>0.43435476038938131</v>
      </c>
      <c r="I35" s="103">
        <v>0.52869113255879918</v>
      </c>
      <c r="J35" s="103">
        <v>0.55956512031477335</v>
      </c>
      <c r="K35" s="103">
        <v>0.57282380210810602</v>
      </c>
      <c r="L35" s="103">
        <v>0.21105862232416153</v>
      </c>
      <c r="M35" s="103">
        <v>0.21487801826682565</v>
      </c>
      <c r="N35" s="91">
        <v>-0.59356606337079487</v>
      </c>
      <c r="O35" s="91">
        <v>1.809637483939408E-2</v>
      </c>
      <c r="Q35" s="47"/>
      <c r="R35" s="47"/>
    </row>
    <row r="36" spans="3:20">
      <c r="C36" s="102" t="s">
        <v>172</v>
      </c>
      <c r="D36" s="304">
        <v>0.41905533832836589</v>
      </c>
      <c r="E36" s="304">
        <v>0.4442346467281908</v>
      </c>
      <c r="F36" s="103">
        <v>0.49196788846006329</v>
      </c>
      <c r="G36" s="103">
        <v>0.53067877189937418</v>
      </c>
      <c r="H36" s="103">
        <v>0.43435476038938131</v>
      </c>
      <c r="I36" s="103">
        <v>0.52869113255879918</v>
      </c>
      <c r="J36" s="103">
        <v>0.57068622104167144</v>
      </c>
      <c r="K36" s="103">
        <v>0.57282380210810602</v>
      </c>
      <c r="L36" s="103">
        <v>0.2110054906941948</v>
      </c>
      <c r="M36" s="103">
        <v>0.21465765305894846</v>
      </c>
      <c r="N36" s="91">
        <v>-0.59398287612649714</v>
      </c>
      <c r="O36" s="91">
        <v>1.7308375970399137E-2</v>
      </c>
      <c r="Q36" s="47"/>
      <c r="R36" s="47"/>
    </row>
    <row r="37" spans="3:20" ht="17.45" customHeight="1">
      <c r="C37" s="102" t="s">
        <v>173</v>
      </c>
      <c r="D37" s="304">
        <v>0.4591877352833369</v>
      </c>
      <c r="E37" s="304">
        <v>0.4442346467281908</v>
      </c>
      <c r="F37" s="103">
        <v>0.47716595419968244</v>
      </c>
      <c r="G37" s="103">
        <v>0.52650386736439492</v>
      </c>
      <c r="H37" s="103">
        <v>0.43435476038938131</v>
      </c>
      <c r="I37" s="103">
        <v>0.52869113255879918</v>
      </c>
      <c r="J37" s="103">
        <v>0.57068622104167144</v>
      </c>
      <c r="K37" s="103">
        <v>0.57282380210810602</v>
      </c>
      <c r="L37" s="103">
        <v>0.2110054906941948</v>
      </c>
      <c r="M37" s="103">
        <v>0.21465765305894846</v>
      </c>
      <c r="N37" s="91">
        <v>-0.59398287612649714</v>
      </c>
      <c r="O37" s="91">
        <v>1.7308375970399137E-2</v>
      </c>
      <c r="Q37" s="47"/>
      <c r="R37" s="47"/>
    </row>
    <row r="38" spans="3:20" ht="17.45" customHeight="1">
      <c r="C38" s="104" t="s">
        <v>285</v>
      </c>
      <c r="D38" s="106">
        <v>0.13954857469218854</v>
      </c>
      <c r="E38" s="106">
        <v>0.14793347348132482</v>
      </c>
      <c r="F38" s="106">
        <v>0.16400684896217538</v>
      </c>
      <c r="G38" s="106">
        <v>0.17691185793196065</v>
      </c>
      <c r="H38" s="106">
        <v>0.14480041737310664</v>
      </c>
      <c r="I38" s="106">
        <v>0.17625070840367177</v>
      </c>
      <c r="J38" s="106">
        <v>0.19022834062917146</v>
      </c>
      <c r="K38" s="106">
        <v>0.19096329538080511</v>
      </c>
      <c r="L38" s="106">
        <v>0.2110054906941948</v>
      </c>
      <c r="M38" s="106">
        <v>0.21465765305894846</v>
      </c>
      <c r="N38" s="99">
        <v>0.21791086687329631</v>
      </c>
      <c r="O38" s="99">
        <v>1.7308375970399137E-2</v>
      </c>
      <c r="Q38" s="47"/>
      <c r="R38" s="47"/>
    </row>
    <row r="39" spans="3:20">
      <c r="N39" s="46"/>
    </row>
    <row r="40" spans="3:20">
      <c r="I40" s="65"/>
      <c r="J40" s="65"/>
      <c r="K40" s="65"/>
      <c r="L40" s="65"/>
      <c r="M40" s="65"/>
    </row>
    <row r="41" spans="3:20">
      <c r="J41" s="128"/>
    </row>
    <row r="42" spans="3:20">
      <c r="C42" s="88"/>
      <c r="D42" s="88"/>
      <c r="E42" s="88"/>
      <c r="F42" s="88"/>
      <c r="G42" s="88"/>
      <c r="H42" s="88"/>
      <c r="I42" s="88"/>
      <c r="J42" s="88"/>
      <c r="K42" s="88"/>
      <c r="L42" s="88"/>
      <c r="M42" s="88"/>
      <c r="N42" s="88"/>
      <c r="O42" s="88"/>
    </row>
    <row r="43" spans="3:20">
      <c r="C43" s="88" t="s">
        <v>147</v>
      </c>
      <c r="D43" s="88"/>
      <c r="E43" s="88"/>
      <c r="F43" s="88"/>
      <c r="G43" s="88"/>
      <c r="H43" s="88"/>
      <c r="I43" s="88"/>
      <c r="J43" s="88"/>
      <c r="K43" s="88"/>
      <c r="L43" s="88"/>
      <c r="M43" s="88"/>
      <c r="N43" s="88"/>
      <c r="O43" s="88"/>
      <c r="Q43" s="34"/>
    </row>
    <row r="44" spans="3:20">
      <c r="C44" s="88"/>
      <c r="D44" s="88"/>
      <c r="E44" s="88"/>
      <c r="F44" s="88"/>
      <c r="G44" s="88"/>
      <c r="H44" s="88"/>
      <c r="I44" s="88"/>
      <c r="J44" s="88"/>
      <c r="K44" s="88"/>
      <c r="L44" s="88"/>
      <c r="M44" s="88"/>
      <c r="N44" s="88"/>
      <c r="O44" s="88"/>
    </row>
    <row r="45" spans="3:20">
      <c r="C45" s="67" t="s">
        <v>3</v>
      </c>
      <c r="D45" s="35" t="s">
        <v>82</v>
      </c>
      <c r="E45" s="35" t="s">
        <v>179</v>
      </c>
      <c r="F45" s="35" t="s">
        <v>186</v>
      </c>
      <c r="G45" s="35" t="s">
        <v>255</v>
      </c>
      <c r="H45" s="35" t="s">
        <v>260</v>
      </c>
      <c r="I45" s="35" t="s">
        <v>265</v>
      </c>
      <c r="J45" s="35" t="s">
        <v>271</v>
      </c>
      <c r="K45" s="35" t="s">
        <v>278</v>
      </c>
      <c r="L45" s="35" t="s">
        <v>288</v>
      </c>
      <c r="M45" s="35" t="s">
        <v>292</v>
      </c>
      <c r="N45" s="35" t="s">
        <v>200</v>
      </c>
      <c r="O45" s="35"/>
    </row>
    <row r="47" spans="3:20">
      <c r="C47" s="39" t="s">
        <v>148</v>
      </c>
      <c r="D47" s="89">
        <v>142.21242799999999</v>
      </c>
      <c r="E47" s="89">
        <v>44.473866620603609</v>
      </c>
      <c r="F47" s="89">
        <v>91.49</v>
      </c>
      <c r="G47" s="89">
        <v>141.09264991999996</v>
      </c>
      <c r="H47" s="107">
        <v>189.85683607765506</v>
      </c>
      <c r="I47" s="107">
        <v>49.500840510139987</v>
      </c>
      <c r="J47" s="107">
        <v>101.2425289354412</v>
      </c>
      <c r="K47" s="107">
        <v>153.4343396388804</v>
      </c>
      <c r="L47" s="324">
        <v>210.03664256285271</v>
      </c>
      <c r="M47" s="324">
        <v>61.967039766487034</v>
      </c>
      <c r="N47" s="91">
        <v>0.25183813300692098</v>
      </c>
      <c r="O47" s="91"/>
      <c r="R47" s="56"/>
    </row>
    <row r="48" spans="3:20">
      <c r="C48" s="39" t="s">
        <v>149</v>
      </c>
      <c r="D48" s="89">
        <v>32.119118</v>
      </c>
      <c r="E48" s="89">
        <v>9.8142137389272204</v>
      </c>
      <c r="F48" s="89">
        <v>19.12</v>
      </c>
      <c r="G48" s="89">
        <v>29.269954501993798</v>
      </c>
      <c r="H48" s="107">
        <v>41.331848583780641</v>
      </c>
      <c r="I48" s="107">
        <v>12.118434744961879</v>
      </c>
      <c r="J48" s="107">
        <v>25.4590638666742</v>
      </c>
      <c r="K48" s="107">
        <v>40.195760113333357</v>
      </c>
      <c r="L48" s="324">
        <v>61.750317323333341</v>
      </c>
      <c r="M48" s="324">
        <v>18.951191729999987</v>
      </c>
      <c r="N48" s="91">
        <v>0.56383164400656272</v>
      </c>
      <c r="O48" s="91"/>
      <c r="Q48" s="46"/>
      <c r="R48" s="56"/>
      <c r="S48" s="108"/>
      <c r="T48" s="56"/>
    </row>
    <row r="49" spans="3:20">
      <c r="C49" s="92" t="s">
        <v>150</v>
      </c>
      <c r="D49" s="93">
        <v>174.331546</v>
      </c>
      <c r="E49" s="93">
        <v>54.288080359530831</v>
      </c>
      <c r="F49" s="93">
        <v>110.61</v>
      </c>
      <c r="G49" s="93">
        <v>170.36260442199375</v>
      </c>
      <c r="H49" s="109">
        <v>231.1886846614357</v>
      </c>
      <c r="I49" s="109">
        <v>61.619275255101869</v>
      </c>
      <c r="J49" s="109">
        <v>126.7015928021154</v>
      </c>
      <c r="K49" s="109">
        <v>193.63009975221377</v>
      </c>
      <c r="L49" s="325">
        <v>271.78695988618603</v>
      </c>
      <c r="M49" s="325">
        <v>80.918231496487024</v>
      </c>
      <c r="N49" s="91">
        <v>0.31319674179042334</v>
      </c>
      <c r="O49" s="91"/>
      <c r="Q49" s="110"/>
      <c r="R49" s="110"/>
      <c r="S49" s="85"/>
    </row>
    <row r="50" spans="3:20">
      <c r="C50" s="39" t="s">
        <v>151</v>
      </c>
      <c r="D50" s="89">
        <v>2.0687429810810811</v>
      </c>
      <c r="E50" s="89">
        <v>0.52031692000000007</v>
      </c>
      <c r="F50" s="89">
        <v>1.950624895907336</v>
      </c>
      <c r="G50" s="89">
        <v>2.8351109000000001</v>
      </c>
      <c r="H50" s="107">
        <v>3.7385869045400595</v>
      </c>
      <c r="I50" s="107">
        <v>2.4962802000000006</v>
      </c>
      <c r="J50" s="107">
        <v>4.0152448700000001</v>
      </c>
      <c r="K50" s="107">
        <v>5.71270188</v>
      </c>
      <c r="L50" s="324">
        <v>7.8919582299999993</v>
      </c>
      <c r="M50" s="324">
        <v>0.51355971999999994</v>
      </c>
      <c r="N50" s="91">
        <v>-0.79427000222170574</v>
      </c>
      <c r="O50" s="91"/>
      <c r="R50" s="56"/>
      <c r="S50" s="46"/>
      <c r="T50" s="56"/>
    </row>
    <row r="51" spans="3:20">
      <c r="C51" s="39" t="s">
        <v>152</v>
      </c>
      <c r="D51" s="89">
        <v>16.556582869999986</v>
      </c>
      <c r="E51" s="89">
        <v>4.2192818136180721</v>
      </c>
      <c r="F51" s="89">
        <v>8.9266019144002442</v>
      </c>
      <c r="G51" s="89">
        <v>14.829165316732769</v>
      </c>
      <c r="H51" s="107">
        <v>19.794728279999998</v>
      </c>
      <c r="I51" s="107">
        <v>4.3107863725965139</v>
      </c>
      <c r="J51" s="107">
        <v>9.6281330481503584</v>
      </c>
      <c r="K51" s="107">
        <v>13.381970600000006</v>
      </c>
      <c r="L51" s="324">
        <v>17.874865330000009</v>
      </c>
      <c r="M51" s="324">
        <v>2.58901457999999</v>
      </c>
      <c r="N51" s="91">
        <v>-0.39941014092968141</v>
      </c>
      <c r="O51" s="91"/>
      <c r="R51" s="56"/>
      <c r="T51" s="56"/>
    </row>
    <row r="52" spans="3:20">
      <c r="C52" s="92" t="s">
        <v>153</v>
      </c>
      <c r="D52" s="93">
        <v>192.95687185108105</v>
      </c>
      <c r="E52" s="93">
        <v>59.027679093148905</v>
      </c>
      <c r="F52" s="93">
        <v>121.48722681030759</v>
      </c>
      <c r="G52" s="93">
        <v>188.02688063872651</v>
      </c>
      <c r="H52" s="109">
        <v>254.72199984597574</v>
      </c>
      <c r="I52" s="109">
        <v>68.42634182769838</v>
      </c>
      <c r="J52" s="109">
        <v>140.34497072026574</v>
      </c>
      <c r="K52" s="109">
        <v>212.72477223221378</v>
      </c>
      <c r="L52" s="325">
        <v>297.55378344618606</v>
      </c>
      <c r="M52" s="325">
        <v>84.020805796487025</v>
      </c>
      <c r="N52" s="91">
        <v>0.22790147116232573</v>
      </c>
      <c r="O52" s="91"/>
      <c r="P52" s="45"/>
      <c r="R52" s="47"/>
    </row>
    <row r="53" spans="3:20">
      <c r="C53" s="95" t="s">
        <v>154</v>
      </c>
      <c r="D53" s="89">
        <v>0.58904100000000004</v>
      </c>
      <c r="E53" s="89">
        <v>0</v>
      </c>
      <c r="F53" s="89">
        <v>0</v>
      </c>
      <c r="G53" s="89"/>
      <c r="H53" s="107"/>
      <c r="I53" s="107"/>
      <c r="J53" s="107">
        <v>0.97899999999999998</v>
      </c>
      <c r="K53" s="107">
        <v>0.97899999999999998</v>
      </c>
      <c r="L53" s="324">
        <v>0.97899999999999998</v>
      </c>
      <c r="M53" s="324"/>
      <c r="N53" s="91" t="s">
        <v>286</v>
      </c>
      <c r="O53" s="45"/>
      <c r="R53" s="47"/>
    </row>
    <row r="54" spans="3:20">
      <c r="C54" s="39" t="s">
        <v>155</v>
      </c>
      <c r="D54" s="89">
        <v>30.382739801958866</v>
      </c>
      <c r="E54" s="89">
        <v>7.3610225013028217</v>
      </c>
      <c r="F54" s="89">
        <v>14.83</v>
      </c>
      <c r="G54" s="89">
        <v>22.87636482522753</v>
      </c>
      <c r="H54" s="107">
        <v>32.637629221200001</v>
      </c>
      <c r="I54" s="107">
        <v>8.6815160169184296</v>
      </c>
      <c r="J54" s="107">
        <v>17.540029769919588</v>
      </c>
      <c r="K54" s="107">
        <v>26.684743100000006</v>
      </c>
      <c r="L54" s="324">
        <v>36.321737110000001</v>
      </c>
      <c r="M54" s="324">
        <v>10.343796970000001</v>
      </c>
      <c r="N54" s="91">
        <v>0.19147358017218874</v>
      </c>
      <c r="O54" s="91"/>
      <c r="R54" s="47"/>
    </row>
    <row r="55" spans="3:20">
      <c r="C55" s="39" t="s">
        <v>156</v>
      </c>
      <c r="D55" s="89">
        <v>19.24452540133333</v>
      </c>
      <c r="E55" s="89">
        <v>4.850620992899394</v>
      </c>
      <c r="F55" s="89">
        <v>7.81</v>
      </c>
      <c r="G55" s="89">
        <v>12.304825390000003</v>
      </c>
      <c r="H55" s="107">
        <v>16.910995637332668</v>
      </c>
      <c r="I55" s="107">
        <v>5.3959740700000003</v>
      </c>
      <c r="J55" s="107">
        <v>10.251706149999995</v>
      </c>
      <c r="K55" s="107">
        <v>15.49373808</v>
      </c>
      <c r="L55" s="324">
        <v>20.901513240000018</v>
      </c>
      <c r="M55" s="324">
        <v>6.1694843999999982</v>
      </c>
      <c r="N55" s="91">
        <v>0.14334952688162161</v>
      </c>
      <c r="O55" s="91"/>
      <c r="Q55" s="56"/>
      <c r="R55" s="56"/>
    </row>
    <row r="56" spans="3:20">
      <c r="C56" s="39" t="s">
        <v>157</v>
      </c>
      <c r="D56" s="89">
        <v>7.3119478281520571</v>
      </c>
      <c r="E56" s="89">
        <v>1.8946483299999997</v>
      </c>
      <c r="F56" s="89">
        <v>4</v>
      </c>
      <c r="G56" s="89">
        <v>5.9821485590760277</v>
      </c>
      <c r="H56" s="107">
        <v>8.3286121681520555</v>
      </c>
      <c r="I56" s="107">
        <v>2.1511481899999998</v>
      </c>
      <c r="J56" s="107">
        <v>4.4755579090760262</v>
      </c>
      <c r="K56" s="107">
        <v>6.6874648090760269</v>
      </c>
      <c r="L56" s="324">
        <v>9.2854463781520611</v>
      </c>
      <c r="M56" s="324">
        <v>2.2363476300000009</v>
      </c>
      <c r="N56" s="91">
        <v>3.9606494985359841E-2</v>
      </c>
      <c r="O56" s="91"/>
      <c r="R56" s="47"/>
      <c r="S56" s="110"/>
    </row>
    <row r="57" spans="3:20">
      <c r="C57" s="39" t="s">
        <v>158</v>
      </c>
      <c r="D57" s="89">
        <v>56.939213031444254</v>
      </c>
      <c r="E57" s="89">
        <v>14.106291824202215</v>
      </c>
      <c r="F57" s="89">
        <v>26.64</v>
      </c>
      <c r="G57" s="89">
        <v>41.163338774303561</v>
      </c>
      <c r="H57" s="107">
        <v>57.877237026684725</v>
      </c>
      <c r="I57" s="107">
        <v>16.228638276918431</v>
      </c>
      <c r="J57" s="107">
        <v>32.267293828995605</v>
      </c>
      <c r="K57" s="107">
        <v>48.865945989076032</v>
      </c>
      <c r="L57" s="324">
        <v>66.508696728152074</v>
      </c>
      <c r="M57" s="324">
        <v>18.749628999999999</v>
      </c>
      <c r="N57" s="91">
        <v>0.15534209833656301</v>
      </c>
      <c r="O57" s="91"/>
      <c r="P57" s="46"/>
      <c r="Q57" s="56"/>
      <c r="R57" s="46"/>
      <c r="S57" s="56"/>
    </row>
    <row r="58" spans="3:20">
      <c r="C58" s="95" t="s">
        <v>154</v>
      </c>
      <c r="D58" s="89">
        <v>5.8859999999999992</v>
      </c>
      <c r="E58" s="89">
        <v>0</v>
      </c>
      <c r="F58" s="111">
        <v>-1.4</v>
      </c>
      <c r="G58" s="111">
        <v>-1.4</v>
      </c>
      <c r="H58" s="112">
        <v>-1.4</v>
      </c>
      <c r="I58" s="112" t="s">
        <v>266</v>
      </c>
      <c r="J58" s="112" t="s">
        <v>266</v>
      </c>
      <c r="K58" s="112" t="s">
        <v>266</v>
      </c>
      <c r="L58" s="324"/>
      <c r="M58" s="324"/>
      <c r="N58" s="91" t="s">
        <v>286</v>
      </c>
      <c r="O58" s="45"/>
      <c r="R58" s="295"/>
    </row>
    <row r="59" spans="3:20">
      <c r="C59" s="92" t="s">
        <v>159</v>
      </c>
      <c r="D59" s="93">
        <v>136.01765881963678</v>
      </c>
      <c r="E59" s="93">
        <v>44.921387268946688</v>
      </c>
      <c r="F59" s="93">
        <v>94.847226810307589</v>
      </c>
      <c r="G59" s="93">
        <v>146.86354186442298</v>
      </c>
      <c r="H59" s="109">
        <v>196.84476281929102</v>
      </c>
      <c r="I59" s="109">
        <v>52.197703550779949</v>
      </c>
      <c r="J59" s="109">
        <v>108.07767689127013</v>
      </c>
      <c r="K59" s="109">
        <v>163.85882624313774</v>
      </c>
      <c r="L59" s="325">
        <v>231.04508671803399</v>
      </c>
      <c r="M59" s="325">
        <v>65.271176796487026</v>
      </c>
      <c r="N59" s="91">
        <v>0.25046069762415302</v>
      </c>
      <c r="O59" s="113"/>
      <c r="P59" s="45"/>
      <c r="R59" s="47"/>
    </row>
    <row r="60" spans="3:20">
      <c r="C60" s="92" t="s">
        <v>160</v>
      </c>
      <c r="D60" s="93">
        <v>141.31461781963677</v>
      </c>
      <c r="E60" s="93">
        <v>44.921387268946688</v>
      </c>
      <c r="F60" s="93">
        <v>93.447226810307583</v>
      </c>
      <c r="G60" s="93">
        <v>145.46354186442298</v>
      </c>
      <c r="H60" s="109">
        <v>195.44476281929101</v>
      </c>
      <c r="I60" s="109">
        <v>52.197703550779949</v>
      </c>
      <c r="J60" s="109">
        <v>107.09867689127013</v>
      </c>
      <c r="K60" s="109">
        <v>162.87982624313801</v>
      </c>
      <c r="L60" s="325">
        <v>230.06608671803397</v>
      </c>
      <c r="M60" s="325">
        <v>65.271176796487026</v>
      </c>
      <c r="N60" s="91">
        <v>0.25046069762415302</v>
      </c>
      <c r="O60" s="63"/>
      <c r="R60" s="47"/>
    </row>
    <row r="61" spans="3:20">
      <c r="C61" s="39" t="s">
        <v>161</v>
      </c>
      <c r="D61" s="89">
        <v>117.39233296855575</v>
      </c>
      <c r="E61" s="89">
        <v>40.181788535328614</v>
      </c>
      <c r="F61" s="89">
        <v>83.97</v>
      </c>
      <c r="G61" s="89">
        <v>129.1992656476902</v>
      </c>
      <c r="H61" s="107">
        <v>173.31144763475098</v>
      </c>
      <c r="I61" s="107">
        <v>45.390636978183437</v>
      </c>
      <c r="J61" s="107">
        <v>94.434298973119795</v>
      </c>
      <c r="K61" s="107">
        <v>144.76415376313773</v>
      </c>
      <c r="L61" s="324">
        <v>205.27826315803395</v>
      </c>
      <c r="M61" s="324">
        <v>62.168602496487026</v>
      </c>
      <c r="N61" s="91">
        <v>0.36963494313524947</v>
      </c>
      <c r="O61" s="91"/>
      <c r="R61" s="47"/>
    </row>
    <row r="62" spans="3:20">
      <c r="C62" s="39" t="s">
        <v>162</v>
      </c>
      <c r="D62" s="89">
        <v>-0.18971273666666499</v>
      </c>
      <c r="E62" s="89">
        <v>0</v>
      </c>
      <c r="F62" s="89">
        <v>0.14000000000000001</v>
      </c>
      <c r="G62" s="89">
        <v>0.14442106999999899</v>
      </c>
      <c r="H62" s="107">
        <v>0.34942106999999872</v>
      </c>
      <c r="I62" s="107">
        <v>0</v>
      </c>
      <c r="J62" s="107">
        <v>0</v>
      </c>
      <c r="K62" s="107">
        <v>0</v>
      </c>
      <c r="L62" s="112">
        <v>-0.59783033333333335</v>
      </c>
      <c r="M62" s="112">
        <v>0</v>
      </c>
      <c r="N62" s="91" t="s">
        <v>286</v>
      </c>
      <c r="O62" s="91"/>
      <c r="Q62" s="77"/>
      <c r="R62" s="47"/>
    </row>
    <row r="63" spans="3:20">
      <c r="C63" s="39" t="s">
        <v>163</v>
      </c>
      <c r="D63" s="89">
        <v>9.9125403320307104</v>
      </c>
      <c r="E63" s="89">
        <v>4.7359096745693794</v>
      </c>
      <c r="F63" s="89">
        <v>7.15</v>
      </c>
      <c r="G63" s="89">
        <v>10.726179746967054</v>
      </c>
      <c r="H63" s="107">
        <v>20.55330968783009</v>
      </c>
      <c r="I63" s="107">
        <v>4.972961343513064</v>
      </c>
      <c r="J63" s="107">
        <v>10.71764985037885</v>
      </c>
      <c r="K63" s="107">
        <v>15.11665796549971</v>
      </c>
      <c r="L63" s="324">
        <v>24.522968805870899</v>
      </c>
      <c r="M63" s="324">
        <v>7.1287834019189944</v>
      </c>
      <c r="N63" s="91">
        <v>0.43350871030157379</v>
      </c>
      <c r="O63" s="91"/>
      <c r="Q63" s="77"/>
      <c r="R63" s="47"/>
    </row>
    <row r="64" spans="3:20">
      <c r="C64" s="39" t="s">
        <v>164</v>
      </c>
      <c r="D64" s="89">
        <v>-2.8935200000000001E-2</v>
      </c>
      <c r="E64" s="89">
        <v>0</v>
      </c>
      <c r="F64" s="89">
        <v>0</v>
      </c>
      <c r="G64" s="89">
        <v>0</v>
      </c>
      <c r="H64" s="107">
        <v>0</v>
      </c>
      <c r="I64" s="107">
        <v>0</v>
      </c>
      <c r="J64" s="107">
        <v>0</v>
      </c>
      <c r="K64" s="107">
        <v>0</v>
      </c>
      <c r="L64" s="107">
        <v>0</v>
      </c>
      <c r="M64" s="107"/>
      <c r="N64" s="91" t="s">
        <v>286</v>
      </c>
      <c r="O64" s="91"/>
      <c r="Q64" s="77"/>
      <c r="R64" s="47"/>
    </row>
    <row r="65" spans="3:18">
      <c r="C65" s="39" t="s">
        <v>165</v>
      </c>
      <c r="D65" s="89">
        <v>125.94434095093941</v>
      </c>
      <c r="E65" s="89">
        <v>40.185477594377311</v>
      </c>
      <c r="F65" s="89">
        <v>87.837226810307584</v>
      </c>
      <c r="G65" s="89">
        <v>136.281783187456</v>
      </c>
      <c r="H65" s="107">
        <v>176.64087420146095</v>
      </c>
      <c r="I65" s="107">
        <v>47.224742207266885</v>
      </c>
      <c r="J65" s="107">
        <v>97.360027040891282</v>
      </c>
      <c r="K65" s="107">
        <v>148.74216827763803</v>
      </c>
      <c r="L65" s="324">
        <v>205.92428757882976</v>
      </c>
      <c r="M65" s="324">
        <v>58.142393394568032</v>
      </c>
      <c r="N65" s="91">
        <v>0.23118498221513106</v>
      </c>
      <c r="O65" s="91"/>
      <c r="P65" s="45"/>
      <c r="Q65" s="77"/>
      <c r="R65" s="309"/>
    </row>
    <row r="66" spans="3:18">
      <c r="C66" s="39" t="s">
        <v>166</v>
      </c>
      <c r="D66" s="89">
        <v>22.921243779575953</v>
      </c>
      <c r="E66" s="89">
        <v>7.4479864570701837</v>
      </c>
      <c r="F66" s="89">
        <v>18.806000000000001</v>
      </c>
      <c r="G66" s="89">
        <v>28.09941211296589</v>
      </c>
      <c r="H66" s="107">
        <v>36.41435335562867</v>
      </c>
      <c r="I66" s="107">
        <v>8.2195920692772031</v>
      </c>
      <c r="J66" s="107">
        <v>16.259356417949931</v>
      </c>
      <c r="K66" s="107">
        <v>25.383807539193338</v>
      </c>
      <c r="L66" s="324">
        <v>35.863846366314938</v>
      </c>
      <c r="M66" s="324">
        <v>10.639321069977822</v>
      </c>
      <c r="N66" s="91">
        <v>0.29438553401512046</v>
      </c>
      <c r="O66" s="91"/>
      <c r="P66" s="46"/>
      <c r="Q66" s="77"/>
      <c r="R66" s="56"/>
    </row>
    <row r="67" spans="3:18">
      <c r="C67" s="39" t="s">
        <v>167</v>
      </c>
      <c r="D67" s="89">
        <v>1.6686465356403582E-3</v>
      </c>
      <c r="E67" s="89">
        <v>-7.8638364000000772E-4</v>
      </c>
      <c r="F67" s="89">
        <v>0</v>
      </c>
      <c r="G67" s="89">
        <v>2.0451932078201927E-3</v>
      </c>
      <c r="H67" s="107">
        <v>2.4758939276403736E-3</v>
      </c>
      <c r="I67" s="107">
        <v>1.4154504560000131E-3</v>
      </c>
      <c r="J67" s="107">
        <v>2.8860000000000001E-3</v>
      </c>
      <c r="K67" s="112">
        <v>-4.7804022000000413E-3</v>
      </c>
      <c r="L67" s="324">
        <v>1.200074668800011E-2</v>
      </c>
      <c r="M67" s="324">
        <v>3.0055175360000231E-3</v>
      </c>
      <c r="N67" s="91">
        <v>1.123364702211799</v>
      </c>
      <c r="O67" s="91"/>
      <c r="P67" s="46"/>
      <c r="Q67" s="77"/>
      <c r="R67" s="47"/>
    </row>
    <row r="68" spans="3:18">
      <c r="C68" s="97" t="s">
        <v>168</v>
      </c>
      <c r="D68" s="98">
        <v>103.02309717136345</v>
      </c>
      <c r="E68" s="98">
        <v>32.737491137307124</v>
      </c>
      <c r="F68" s="98">
        <v>69.031999999999996</v>
      </c>
      <c r="G68" s="98">
        <v>108.18237107449004</v>
      </c>
      <c r="H68" s="98">
        <v>140.22652084583223</v>
      </c>
      <c r="I68" s="98">
        <v>39.003734687533679</v>
      </c>
      <c r="J68" s="98">
        <v>81.100676000000007</v>
      </c>
      <c r="K68" s="98">
        <v>123.35358033624465</v>
      </c>
      <c r="L68" s="326">
        <v>170.04844046582684</v>
      </c>
      <c r="M68" s="326">
        <v>47.5030723245902</v>
      </c>
      <c r="N68" s="99">
        <v>0.21791086687329631</v>
      </c>
      <c r="O68" s="91"/>
      <c r="P68" s="45"/>
      <c r="Q68" s="77"/>
      <c r="R68" s="47"/>
    </row>
    <row r="69" spans="3:18">
      <c r="C69" s="97" t="s">
        <v>169</v>
      </c>
      <c r="D69" s="98">
        <v>107.43392519136344</v>
      </c>
      <c r="E69" s="98">
        <v>32.737491137307124</v>
      </c>
      <c r="F69" s="98">
        <v>67.94</v>
      </c>
      <c r="G69" s="98">
        <v>106.78237107449003</v>
      </c>
      <c r="H69" s="98">
        <v>139.11492084583222</v>
      </c>
      <c r="I69" s="98">
        <v>39.003734687533679</v>
      </c>
      <c r="J69" s="98">
        <v>80.285171331882907</v>
      </c>
      <c r="K69" s="98">
        <v>122.53807566812755</v>
      </c>
      <c r="L69" s="326">
        <v>169.23994046582683</v>
      </c>
      <c r="M69" s="326">
        <v>47.5030723245902</v>
      </c>
      <c r="N69" s="99">
        <v>0.21791086687329631</v>
      </c>
      <c r="O69" s="91"/>
      <c r="Q69" s="77"/>
      <c r="R69" s="65"/>
    </row>
    <row r="70" spans="3:18">
      <c r="C70" s="39"/>
      <c r="D70" s="114"/>
      <c r="E70" s="114"/>
      <c r="F70" s="114"/>
      <c r="G70" s="114"/>
      <c r="H70" s="114"/>
      <c r="I70" s="114"/>
      <c r="J70" s="114"/>
      <c r="K70" s="114"/>
      <c r="L70" s="114"/>
      <c r="M70" s="114"/>
      <c r="N70" s="91"/>
      <c r="O70" s="44"/>
      <c r="Q70" s="77"/>
      <c r="R70" s="47"/>
    </row>
    <row r="71" spans="3:18">
      <c r="D71" s="115"/>
      <c r="E71" s="115"/>
      <c r="F71" s="115"/>
      <c r="G71" s="115"/>
      <c r="H71" s="115"/>
      <c r="I71" s="115"/>
      <c r="J71" s="115"/>
      <c r="K71" s="115"/>
      <c r="L71" s="115"/>
      <c r="M71" s="115"/>
      <c r="N71" s="91"/>
      <c r="Q71" s="56"/>
      <c r="R71" s="47"/>
    </row>
    <row r="72" spans="3:18">
      <c r="C72" s="116" t="s">
        <v>170</v>
      </c>
      <c r="D72" s="117">
        <v>1.9348009189964872</v>
      </c>
      <c r="E72" s="117">
        <v>0.44435748485936211</v>
      </c>
      <c r="F72" s="117">
        <v>0.93572081122949557</v>
      </c>
      <c r="G72" s="117">
        <v>1.4663995831288696</v>
      </c>
      <c r="H72" s="118">
        <v>1.900754343518251</v>
      </c>
      <c r="I72" s="118">
        <f>I68*1000000/I80</f>
        <v>0.52869113255879918</v>
      </c>
      <c r="J72" s="118">
        <v>1.0994394572951789</v>
      </c>
      <c r="K72" s="118">
        <v>1.6722399874977374</v>
      </c>
      <c r="L72" s="118">
        <v>0.76861113778885504</v>
      </c>
      <c r="M72" s="118">
        <v>0.21487801826682565</v>
      </c>
      <c r="N72" s="91">
        <v>-0.59356606337079487</v>
      </c>
      <c r="O72" s="50"/>
      <c r="Q72" s="77"/>
      <c r="R72" s="47"/>
    </row>
    <row r="73" spans="3:18">
      <c r="C73" s="116" t="s">
        <v>171</v>
      </c>
      <c r="D73" s="118">
        <v>1.4578353485866413</v>
      </c>
      <c r="E73" s="118">
        <v>0.4442346467281908</v>
      </c>
      <c r="F73" s="118">
        <v>0.92091887696911479</v>
      </c>
      <c r="G73" s="118">
        <v>1.4474227443335095</v>
      </c>
      <c r="H73" s="118">
        <v>1.8856867335147351</v>
      </c>
      <c r="I73" s="118">
        <v>0.52869113255879918</v>
      </c>
      <c r="J73" s="118">
        <v>1.0882562528735726</v>
      </c>
      <c r="K73" s="118">
        <v>1.6611846171363815</v>
      </c>
      <c r="L73" s="118">
        <v>0.76476418569299243</v>
      </c>
      <c r="M73" s="118">
        <v>0.21465765305894846</v>
      </c>
      <c r="N73" s="91">
        <v>-0.59398287612649714</v>
      </c>
      <c r="O73" s="50"/>
      <c r="Q73" s="77"/>
      <c r="R73" s="47"/>
    </row>
    <row r="74" spans="3:18">
      <c r="C74" s="116" t="s">
        <v>172</v>
      </c>
      <c r="D74" s="117">
        <v>1.3979821784391417</v>
      </c>
      <c r="E74" s="117">
        <v>0.4442346467281908</v>
      </c>
      <c r="F74" s="117">
        <v>0.93572081122949557</v>
      </c>
      <c r="G74" s="117">
        <v>1.4663995831288696</v>
      </c>
      <c r="H74" s="118">
        <v>1.900754343518251</v>
      </c>
      <c r="I74" s="118">
        <v>0.52869113255879918</v>
      </c>
      <c r="J74" s="118">
        <v>1.0994394572951789</v>
      </c>
      <c r="K74" s="118">
        <v>1.6720435777652913</v>
      </c>
      <c r="L74" s="118">
        <v>0.76841764859560813</v>
      </c>
      <c r="M74" s="118">
        <v>0.21465765305894846</v>
      </c>
      <c r="N74" s="91">
        <v>-0.59398287612649714</v>
      </c>
      <c r="O74" s="77"/>
      <c r="Q74" s="77"/>
      <c r="R74" s="47"/>
    </row>
    <row r="75" spans="3:18">
      <c r="C75" s="116" t="s">
        <v>173</v>
      </c>
      <c r="D75" s="118">
        <v>1.4578353485866413</v>
      </c>
      <c r="E75" s="118">
        <v>0.4442346467281908</v>
      </c>
      <c r="F75" s="118">
        <v>0.92091887696911479</v>
      </c>
      <c r="G75" s="118">
        <v>1.4474227443335095</v>
      </c>
      <c r="H75" s="118">
        <v>1.8856867335147351</v>
      </c>
      <c r="I75" s="118">
        <v>0.52869113255879918</v>
      </c>
      <c r="J75" s="118">
        <v>1.0882562528735726</v>
      </c>
      <c r="K75" s="118">
        <v>1.6609895058912045</v>
      </c>
      <c r="L75" s="118">
        <v>0.76476418569299243</v>
      </c>
      <c r="M75" s="118">
        <v>0.21465765305894846</v>
      </c>
      <c r="N75" s="91">
        <v>-0.59398287612649714</v>
      </c>
      <c r="O75" s="77"/>
    </row>
    <row r="76" spans="3:18">
      <c r="C76" s="104" t="s">
        <v>285</v>
      </c>
      <c r="D76" s="105">
        <v>0.46553856401035998</v>
      </c>
      <c r="E76" s="105">
        <v>0.14793347348132482</v>
      </c>
      <c r="F76" s="105">
        <v>0.31194032244350023</v>
      </c>
      <c r="G76" s="105">
        <v>0.48885218037546091</v>
      </c>
      <c r="H76" s="105">
        <v>0.63365259774856753</v>
      </c>
      <c r="I76" s="105">
        <v>0.17625070840367177</v>
      </c>
      <c r="J76" s="105">
        <v>0.36647904903284317</v>
      </c>
      <c r="K76" s="105">
        <v>0.5574121579014133</v>
      </c>
      <c r="L76" s="105">
        <v>0.76841764859560813</v>
      </c>
      <c r="M76" s="105">
        <v>0.21465765305894846</v>
      </c>
      <c r="N76" s="99">
        <v>0.21791086687329631</v>
      </c>
      <c r="O76" s="77"/>
    </row>
    <row r="78" spans="3:18">
      <c r="N78" s="46"/>
      <c r="O78" s="46"/>
    </row>
    <row r="79" spans="3:18">
      <c r="C79" s="39" t="s">
        <v>174</v>
      </c>
      <c r="D79" s="119">
        <v>53247389</v>
      </c>
      <c r="E79" s="119">
        <v>73673770</v>
      </c>
      <c r="F79" s="119">
        <v>73774142</v>
      </c>
      <c r="G79" s="119">
        <v>73774142</v>
      </c>
      <c r="H79" s="119">
        <v>73774142</v>
      </c>
      <c r="I79" s="119">
        <v>73774142</v>
      </c>
      <c r="J79" s="119">
        <v>73765477</v>
      </c>
      <c r="K79" s="119">
        <v>73765477</v>
      </c>
      <c r="L79" s="119">
        <v>221241187</v>
      </c>
      <c r="M79" s="119">
        <v>221069948</v>
      </c>
      <c r="N79" s="119"/>
      <c r="O79" s="119"/>
    </row>
    <row r="80" spans="3:18">
      <c r="C80" s="39" t="s">
        <v>277</v>
      </c>
      <c r="D80" s="119">
        <v>73694142</v>
      </c>
      <c r="E80" s="119">
        <v>73694142</v>
      </c>
      <c r="F80" s="119">
        <v>73774142</v>
      </c>
      <c r="G80" s="119">
        <v>73774142</v>
      </c>
      <c r="H80" s="119">
        <v>73774142</v>
      </c>
      <c r="I80" s="119">
        <v>73774142</v>
      </c>
      <c r="J80" s="119">
        <v>73774142</v>
      </c>
      <c r="K80" s="119">
        <v>73774142</v>
      </c>
      <c r="L80" s="119">
        <v>221296896</v>
      </c>
      <c r="M80" s="119">
        <v>221296896</v>
      </c>
      <c r="N80" s="119"/>
      <c r="O80" s="119"/>
    </row>
    <row r="81" spans="3:17">
      <c r="C81" s="39" t="s">
        <v>284</v>
      </c>
      <c r="D81" s="119">
        <v>221298739</v>
      </c>
      <c r="E81" s="119">
        <v>221298739</v>
      </c>
      <c r="F81" s="119">
        <v>221298739</v>
      </c>
      <c r="G81" s="119">
        <v>221298739</v>
      </c>
      <c r="H81" s="119">
        <v>221298739</v>
      </c>
      <c r="I81" s="119">
        <v>221296896</v>
      </c>
      <c r="J81" s="119">
        <v>221296896</v>
      </c>
      <c r="K81" s="119">
        <v>221296896</v>
      </c>
      <c r="L81" s="119">
        <v>221296896</v>
      </c>
      <c r="M81" s="119">
        <v>221296896</v>
      </c>
    </row>
    <row r="84" spans="3:17">
      <c r="E84" s="46"/>
      <c r="I84" s="65"/>
      <c r="J84" s="65"/>
      <c r="K84" s="65"/>
      <c r="L84" s="65"/>
      <c r="M84" s="65"/>
    </row>
    <row r="85" spans="3:17">
      <c r="D85" s="49"/>
      <c r="E85" s="120"/>
      <c r="F85" s="49"/>
      <c r="G85" s="49"/>
      <c r="I85" s="120"/>
      <c r="J85" s="120"/>
      <c r="K85" s="120"/>
      <c r="L85" s="120"/>
      <c r="M85" s="65"/>
      <c r="N85" s="49"/>
    </row>
    <row r="86" spans="3:17">
      <c r="K86" s="65"/>
      <c r="L86" s="65"/>
      <c r="M86" s="65"/>
      <c r="O86" s="121"/>
      <c r="Q86" s="122"/>
    </row>
    <row r="87" spans="3:17">
      <c r="O87" s="121"/>
      <c r="Q87" s="122"/>
    </row>
    <row r="88" spans="3:17">
      <c r="Q88" s="123"/>
    </row>
    <row r="90" spans="3:17">
      <c r="E90" s="121"/>
      <c r="F90" s="121"/>
      <c r="G90" s="121"/>
      <c r="H90" s="121"/>
      <c r="I90" s="121"/>
      <c r="J90" s="121"/>
      <c r="K90" s="121"/>
      <c r="L90" s="121"/>
      <c r="M90" s="121"/>
      <c r="N90" s="121"/>
      <c r="O90" s="121"/>
      <c r="Q90" s="122"/>
    </row>
    <row r="91" spans="3:17">
      <c r="Q91" s="122"/>
    </row>
    <row r="92" spans="3:17">
      <c r="E92" s="124"/>
      <c r="F92" s="124"/>
      <c r="G92" s="124"/>
      <c r="H92" s="124"/>
      <c r="I92" s="124"/>
      <c r="J92" s="124"/>
      <c r="K92" s="124"/>
      <c r="L92" s="124"/>
      <c r="M92" s="124"/>
      <c r="N92" s="124"/>
      <c r="O92" s="124"/>
      <c r="P92" s="110"/>
      <c r="Q92" s="110"/>
    </row>
  </sheetData>
  <hyperlinks>
    <hyperlink ref="Q6" location="Cover!A1" display="cover" xr:uid="{45CA9202-7EAB-4098-B36F-2B18FD206E10}"/>
  </hyperlinks>
  <printOptions horizontalCentered="1" verticalCentered="1"/>
  <pageMargins left="0.31496062992125984" right="0.31496062992125984" top="0.35433070866141736" bottom="0.35433070866141736" header="0.31496062992125984" footer="0.31496062992125984"/>
  <pageSetup paperSize="9" scale="55" fitToHeight="0" orientation="landscape" r:id="rId1"/>
  <headerFooter>
    <oddFooter>&amp;L&amp;12&amp;D &amp;T&amp;C&amp;12Page &amp;P of &amp;N&amp;R&amp;"-,Bold"&amp;12Optima bank&amp;"-,Regular"
Results factsheet</oddFooter>
  </headerFooter>
  <rowBreaks count="1" manualBreakCount="1">
    <brk id="40"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7568F-20E3-49AA-9F2B-D4413BD0D588}">
  <sheetPr>
    <tabColor theme="5"/>
    <pageSetUpPr fitToPage="1"/>
  </sheetPr>
  <dimension ref="C1:T59"/>
  <sheetViews>
    <sheetView view="pageBreakPreview" topLeftCell="B1" zoomScaleNormal="85" zoomScaleSheetLayoutView="100" workbookViewId="0">
      <pane xSplit="3" ySplit="7" topLeftCell="E8" activePane="bottomRight" state="frozen"/>
      <selection activeCell="X22" sqref="X22"/>
      <selection pane="topRight" activeCell="X22" sqref="X22"/>
      <selection pane="bottomLeft" activeCell="X22" sqref="X22"/>
      <selection pane="bottomRight" activeCell="E6" sqref="E6"/>
    </sheetView>
  </sheetViews>
  <sheetFormatPr defaultColWidth="9.140625" defaultRowHeight="15.75"/>
  <cols>
    <col min="1" max="1" width="5.42578125" style="33" customWidth="1"/>
    <col min="2" max="2" width="6.5703125" style="33" customWidth="1"/>
    <col min="3" max="3" width="4.5703125" style="33" customWidth="1"/>
    <col min="4" max="4" width="35.5703125" style="33" customWidth="1"/>
    <col min="5" max="14" width="14.42578125" style="33" customWidth="1"/>
    <col min="15" max="15" width="3.5703125" style="33" customWidth="1"/>
    <col min="16" max="16" width="13.140625" style="33" customWidth="1"/>
    <col min="17" max="17" width="14.7109375" style="33" customWidth="1"/>
    <col min="18" max="18" width="12.5703125" style="33" customWidth="1"/>
    <col min="19" max="19" width="18" style="33" bestFit="1" customWidth="1"/>
    <col min="20" max="16384" width="9.140625" style="33"/>
  </cols>
  <sheetData>
    <row r="1" spans="4:20" ht="18.75" customHeight="1">
      <c r="D1" s="31"/>
      <c r="E1" s="31"/>
      <c r="F1" s="31"/>
      <c r="G1" s="31"/>
      <c r="H1" s="31"/>
      <c r="I1" s="31"/>
      <c r="J1" s="31"/>
      <c r="K1" s="31"/>
      <c r="L1" s="31"/>
      <c r="M1" s="31"/>
      <c r="N1" s="31"/>
    </row>
    <row r="2" spans="4:20" ht="15.75" customHeight="1">
      <c r="D2" s="31"/>
      <c r="E2" s="31"/>
      <c r="F2" s="31"/>
      <c r="G2" s="31"/>
      <c r="H2" s="31"/>
      <c r="I2" s="31"/>
      <c r="J2" s="31"/>
      <c r="K2" s="31"/>
      <c r="L2" s="31"/>
      <c r="M2" s="31"/>
      <c r="N2" s="31"/>
    </row>
    <row r="3" spans="4:20">
      <c r="D3" s="31"/>
      <c r="E3" s="31"/>
      <c r="F3" s="31"/>
      <c r="G3" s="31"/>
      <c r="H3" s="31"/>
      <c r="I3" s="31"/>
      <c r="J3" s="31"/>
      <c r="K3" s="31"/>
      <c r="L3" s="31"/>
      <c r="M3" s="31"/>
      <c r="N3" s="31"/>
    </row>
    <row r="4" spans="4:20" ht="23.25" customHeight="1">
      <c r="D4" s="125"/>
      <c r="E4" s="125"/>
      <c r="F4" s="125"/>
      <c r="G4" s="125"/>
      <c r="H4" s="125"/>
      <c r="I4" s="125"/>
      <c r="J4" s="125"/>
      <c r="K4" s="125"/>
      <c r="L4" s="125"/>
      <c r="M4" s="125"/>
      <c r="N4" s="125"/>
    </row>
    <row r="5" spans="4:20" ht="23.25" customHeight="1">
      <c r="D5" s="6" t="s">
        <v>9</v>
      </c>
      <c r="E5" s="125"/>
      <c r="F5" s="125"/>
      <c r="G5" s="125"/>
      <c r="H5" s="125"/>
      <c r="I5" s="125"/>
      <c r="J5" s="125"/>
      <c r="K5" s="125"/>
      <c r="L5" s="125"/>
      <c r="M5" s="125"/>
      <c r="N5" s="125"/>
      <c r="P5" s="34"/>
    </row>
    <row r="6" spans="4:20" ht="23.25" customHeight="1">
      <c r="D6" s="125"/>
      <c r="E6" s="125"/>
      <c r="F6" s="125"/>
      <c r="G6" s="125"/>
      <c r="H6" s="125"/>
      <c r="I6" s="125"/>
      <c r="J6" s="125"/>
      <c r="K6" s="125"/>
      <c r="L6" s="125"/>
      <c r="M6" s="125"/>
      <c r="N6" s="125"/>
      <c r="P6" s="43" t="s">
        <v>81</v>
      </c>
    </row>
    <row r="7" spans="4:20">
      <c r="D7" s="67" t="s">
        <v>3</v>
      </c>
      <c r="E7" s="35" t="s">
        <v>85</v>
      </c>
      <c r="F7" s="35" t="s">
        <v>179</v>
      </c>
      <c r="G7" s="35" t="s">
        <v>185</v>
      </c>
      <c r="H7" s="35" t="s">
        <v>256</v>
      </c>
      <c r="I7" s="35" t="s">
        <v>261</v>
      </c>
      <c r="J7" s="35" t="s">
        <v>265</v>
      </c>
      <c r="K7" s="35" t="s">
        <v>270</v>
      </c>
      <c r="L7" s="35" t="s">
        <v>279</v>
      </c>
      <c r="M7" s="35" t="s">
        <v>287</v>
      </c>
      <c r="N7" s="35" t="s">
        <v>292</v>
      </c>
    </row>
    <row r="8" spans="4:20" s="126" customFormat="1">
      <c r="D8" s="126" t="s">
        <v>10</v>
      </c>
      <c r="Q8" s="85"/>
      <c r="R8" s="128"/>
    </row>
    <row r="9" spans="4:20" ht="20.100000000000001" customHeight="1">
      <c r="D9" s="127" t="s">
        <v>5</v>
      </c>
      <c r="E9" s="128">
        <v>43.750129651730759</v>
      </c>
      <c r="F9" s="128">
        <v>47.05327664202715</v>
      </c>
      <c r="G9" s="128">
        <v>51.382836187775801</v>
      </c>
      <c r="H9" s="128">
        <v>54.528785760197039</v>
      </c>
      <c r="I9" s="128">
        <v>54.264955110000017</v>
      </c>
      <c r="J9" s="128">
        <v>55.336348399999991</v>
      </c>
      <c r="K9" s="128">
        <v>56.565870798200834</v>
      </c>
      <c r="L9" s="128">
        <v>56.001381593074754</v>
      </c>
      <c r="M9" s="128">
        <v>60.503841250422127</v>
      </c>
      <c r="N9" s="128">
        <v>67.401154826486987</v>
      </c>
      <c r="O9" s="129"/>
      <c r="P9" s="56"/>
      <c r="Q9" s="85"/>
      <c r="R9" s="128"/>
      <c r="S9" s="44"/>
      <c r="T9" s="128"/>
    </row>
    <row r="10" spans="4:20" ht="20.100000000000001" customHeight="1">
      <c r="D10" s="127" t="s">
        <v>12</v>
      </c>
      <c r="E10" s="128">
        <v>6.1595138999999985</v>
      </c>
      <c r="F10" s="128">
        <v>6.3962447899999999</v>
      </c>
      <c r="G10" s="128">
        <v>6.1396382799999989</v>
      </c>
      <c r="H10" s="128">
        <v>5.9635378700000015</v>
      </c>
      <c r="I10" s="128">
        <v>6.3298319800000051</v>
      </c>
      <c r="J10" s="128">
        <v>7.0430015199999998</v>
      </c>
      <c r="K10" s="128">
        <v>6.6501136600000006</v>
      </c>
      <c r="L10" s="128">
        <v>5.1323683399999993</v>
      </c>
      <c r="M10" s="128">
        <v>6.9134280599999984</v>
      </c>
      <c r="N10" s="128">
        <v>7.1779668199999973</v>
      </c>
      <c r="O10" s="129"/>
      <c r="P10" s="56"/>
      <c r="Q10" s="85"/>
      <c r="R10" s="128"/>
      <c r="S10" s="44"/>
      <c r="T10" s="128"/>
    </row>
    <row r="11" spans="4:20" ht="20.100000000000001" customHeight="1">
      <c r="D11" s="127" t="s">
        <v>6</v>
      </c>
      <c r="E11" s="331">
        <v>-0.22948323000000004</v>
      </c>
      <c r="F11" s="331">
        <v>-0.18227960000000001</v>
      </c>
      <c r="G11" s="331">
        <v>-0.17785501999999995</v>
      </c>
      <c r="H11" s="331">
        <v>-0.17670088000000006</v>
      </c>
      <c r="I11" s="331">
        <v>-0.19467382</v>
      </c>
      <c r="J11" s="331">
        <v>-0.19842962</v>
      </c>
      <c r="K11" s="331">
        <v>-0.19826795000000005</v>
      </c>
      <c r="L11" s="331">
        <v>-0.19172264999999986</v>
      </c>
      <c r="M11" s="331">
        <v>-0.19652718000000011</v>
      </c>
      <c r="N11" s="331">
        <v>-0.18784796000000001</v>
      </c>
      <c r="O11" s="129"/>
      <c r="P11" s="56"/>
      <c r="Q11" s="85"/>
      <c r="R11" s="128"/>
    </row>
    <row r="12" spans="4:20" ht="20.100000000000001" customHeight="1">
      <c r="D12" s="127" t="s">
        <v>7</v>
      </c>
      <c r="E12" s="331">
        <v>-9.4286695999999992</v>
      </c>
      <c r="F12" s="331">
        <v>-10.705865230000001</v>
      </c>
      <c r="G12" s="331">
        <v>-13.34757973</v>
      </c>
      <c r="H12" s="331">
        <v>-15.563726910000007</v>
      </c>
      <c r="I12" s="331">
        <v>-15.868469760000004</v>
      </c>
      <c r="J12" s="331">
        <v>-15.844244109999996</v>
      </c>
      <c r="K12" s="331">
        <v>-14.006822528459589</v>
      </c>
      <c r="L12" s="331">
        <v>-14.001343121540403</v>
      </c>
      <c r="M12" s="331">
        <v>-14.515551800000049</v>
      </c>
      <c r="N12" s="331">
        <v>-15.355283429999995</v>
      </c>
      <c r="O12" s="129"/>
      <c r="P12" s="56"/>
      <c r="Q12" s="85"/>
      <c r="R12" s="128"/>
      <c r="S12" s="44"/>
      <c r="T12" s="128"/>
    </row>
    <row r="13" spans="4:20" ht="20.100000000000001" customHeight="1">
      <c r="D13" s="127" t="s">
        <v>13</v>
      </c>
      <c r="E13" s="128">
        <v>3.008110106376515</v>
      </c>
      <c r="F13" s="128">
        <v>1.9124900185764502</v>
      </c>
      <c r="G13" s="128">
        <v>3.0140789814235505</v>
      </c>
      <c r="H13" s="128">
        <v>4.8557687600000019</v>
      </c>
      <c r="I13" s="128">
        <v>4.2325426476549985</v>
      </c>
      <c r="J13" s="128">
        <v>3.1641643201399994</v>
      </c>
      <c r="K13" s="128">
        <v>2.7307944455599982</v>
      </c>
      <c r="L13" s="128">
        <v>5.2511265419050055</v>
      </c>
      <c r="M13" s="128">
        <v>3.8971125935499922</v>
      </c>
      <c r="N13" s="128">
        <v>2.9310495100000002</v>
      </c>
      <c r="O13" s="129"/>
      <c r="P13" s="56"/>
      <c r="Q13" s="85"/>
      <c r="R13" s="318"/>
      <c r="S13" s="44"/>
      <c r="T13" s="128"/>
    </row>
    <row r="14" spans="4:20" s="126" customFormat="1" ht="20.100000000000001" customHeight="1">
      <c r="D14" s="97" t="s">
        <v>14</v>
      </c>
      <c r="E14" s="98">
        <v>43.259600828107274</v>
      </c>
      <c r="F14" s="98">
        <v>44.473866620603594</v>
      </c>
      <c r="G14" s="98">
        <v>47.011118699199351</v>
      </c>
      <c r="H14" s="98">
        <v>49.60766460019704</v>
      </c>
      <c r="I14" s="98">
        <v>48.764186157655018</v>
      </c>
      <c r="J14" s="98">
        <v>49.500840510139994</v>
      </c>
      <c r="K14" s="98">
        <v>51.741688425301248</v>
      </c>
      <c r="L14" s="98">
        <v>52.191810703439359</v>
      </c>
      <c r="M14" s="98">
        <v>56.602302923972069</v>
      </c>
      <c r="N14" s="98">
        <v>61.967039766486998</v>
      </c>
      <c r="O14" s="129"/>
      <c r="P14" s="56"/>
      <c r="R14" s="318"/>
    </row>
    <row r="15" spans="4:20" ht="20.100000000000001" customHeight="1">
      <c r="D15" s="130"/>
      <c r="E15" s="131"/>
      <c r="F15" s="131"/>
      <c r="G15" s="131"/>
      <c r="H15" s="131"/>
      <c r="I15" s="131"/>
      <c r="J15" s="131"/>
      <c r="K15" s="131"/>
      <c r="L15" s="131"/>
      <c r="M15" s="131"/>
      <c r="N15" s="131"/>
      <c r="P15" s="126"/>
      <c r="Q15" s="132"/>
      <c r="R15" s="56"/>
    </row>
    <row r="16" spans="4:20" ht="20.100000000000001" customHeight="1">
      <c r="D16" s="127"/>
      <c r="E16" s="128"/>
      <c r="F16" s="128"/>
      <c r="G16" s="128"/>
      <c r="H16" s="128"/>
    </row>
    <row r="17" spans="3:20" ht="20.100000000000001" customHeight="1">
      <c r="D17" s="127"/>
    </row>
    <row r="18" spans="3:20" ht="20.100000000000001" customHeight="1">
      <c r="D18" s="126" t="s">
        <v>19</v>
      </c>
      <c r="E18" s="133"/>
      <c r="F18" s="133"/>
      <c r="G18" s="133"/>
      <c r="H18" s="133"/>
      <c r="I18" s="133"/>
      <c r="J18" s="133"/>
      <c r="K18" s="133"/>
      <c r="L18" s="133"/>
      <c r="M18" s="133"/>
      <c r="N18" s="133"/>
    </row>
    <row r="19" spans="3:20" ht="20.100000000000001" customHeight="1">
      <c r="D19" s="127" t="s">
        <v>11</v>
      </c>
      <c r="E19" s="128">
        <v>1.9629948826823629</v>
      </c>
      <c r="F19" s="128">
        <v>2.2055827929917946</v>
      </c>
      <c r="G19" s="128">
        <v>1.8276071276226975</v>
      </c>
      <c r="H19" s="128">
        <v>2.4233277050000015</v>
      </c>
      <c r="I19" s="128">
        <v>3.0094783874999962</v>
      </c>
      <c r="J19" s="128">
        <v>2.5747677600000021</v>
      </c>
      <c r="K19" s="128">
        <v>2.9070819258333338</v>
      </c>
      <c r="L19" s="128">
        <v>2.6416388786697831</v>
      </c>
      <c r="M19" s="128">
        <v>5.5635546829968847</v>
      </c>
      <c r="N19" s="128">
        <v>3.0212813669520546</v>
      </c>
      <c r="O19" s="129"/>
      <c r="P19" s="56"/>
      <c r="Q19" s="85"/>
      <c r="R19" s="128"/>
      <c r="S19" s="44"/>
      <c r="T19" s="128"/>
    </row>
    <row r="20" spans="3:20" ht="20.100000000000001" customHeight="1">
      <c r="D20" s="127" t="s">
        <v>20</v>
      </c>
      <c r="E20" s="128">
        <v>3.0246838600000014</v>
      </c>
      <c r="F20" s="128">
        <v>3.2207147500000004</v>
      </c>
      <c r="G20" s="128">
        <v>3.0342716300000006</v>
      </c>
      <c r="H20" s="128">
        <v>3.2958277500000017</v>
      </c>
      <c r="I20" s="128">
        <v>3.5860615299999985</v>
      </c>
      <c r="J20" s="128">
        <v>3.8550088599999994</v>
      </c>
      <c r="K20" s="128">
        <v>3.9922506500000003</v>
      </c>
      <c r="L20" s="128">
        <v>4.2732251199999975</v>
      </c>
      <c r="M20" s="128">
        <v>4.9347646800000025</v>
      </c>
      <c r="N20" s="128">
        <v>5.0246748400000012</v>
      </c>
      <c r="O20" s="129"/>
      <c r="P20" s="345"/>
      <c r="Q20" s="85"/>
      <c r="R20" s="128"/>
      <c r="S20" s="128"/>
      <c r="T20" s="128"/>
    </row>
    <row r="21" spans="3:20" ht="20.100000000000001" customHeight="1">
      <c r="D21" s="127" t="s">
        <v>21</v>
      </c>
      <c r="E21" s="128">
        <v>2.0192035243590869</v>
      </c>
      <c r="F21" s="128">
        <v>2.2091190441887782</v>
      </c>
      <c r="G21" s="128">
        <v>2.0524309289393594</v>
      </c>
      <c r="H21" s="128">
        <v>1.9489219459993263</v>
      </c>
      <c r="I21" s="128">
        <v>2.875767113697937</v>
      </c>
      <c r="J21" s="128">
        <v>2.8401475879368325</v>
      </c>
      <c r="K21" s="128">
        <v>2.895145068323135</v>
      </c>
      <c r="L21" s="128">
        <v>3.5688513870746084</v>
      </c>
      <c r="M21" s="128">
        <v>4.2734855723197294</v>
      </c>
      <c r="N21" s="128">
        <v>5.2668743456542337</v>
      </c>
      <c r="O21" s="129"/>
      <c r="P21" s="345"/>
      <c r="Q21" s="85"/>
      <c r="R21" s="128"/>
      <c r="S21" s="128"/>
      <c r="T21" s="128"/>
    </row>
    <row r="22" spans="3:20" s="314" customFormat="1" ht="20.100000000000001" customHeight="1">
      <c r="C22" s="33"/>
      <c r="D22" s="127" t="s">
        <v>22</v>
      </c>
      <c r="E22" s="128">
        <v>0.8119817134755194</v>
      </c>
      <c r="F22" s="128">
        <v>0.88664969000000005</v>
      </c>
      <c r="G22" s="128">
        <v>0.89730760284</v>
      </c>
      <c r="H22" s="128">
        <v>0.96076135272239171</v>
      </c>
      <c r="I22" s="128">
        <v>0.9792891047544896</v>
      </c>
      <c r="J22" s="128">
        <v>1.3525029583358414</v>
      </c>
      <c r="K22" s="128">
        <v>1.3549293858561746</v>
      </c>
      <c r="L22" s="128">
        <v>1.8048349838767181</v>
      </c>
      <c r="M22" s="128">
        <v>3.0692337896351063</v>
      </c>
      <c r="N22" s="128">
        <v>2.7048267664217764</v>
      </c>
      <c r="O22" s="33"/>
      <c r="P22" s="345"/>
      <c r="Q22" s="33"/>
      <c r="R22" s="313"/>
      <c r="S22" s="313"/>
      <c r="T22" s="313"/>
    </row>
    <row r="23" spans="3:20" ht="20.100000000000001" customHeight="1">
      <c r="D23" s="127" t="s">
        <v>6</v>
      </c>
      <c r="E23" s="128">
        <v>1.7561650032663216</v>
      </c>
      <c r="F23" s="128">
        <v>1.2916070957584251</v>
      </c>
      <c r="G23" s="128">
        <v>1.4942120172713276</v>
      </c>
      <c r="H23" s="128">
        <v>1.5220320030916952</v>
      </c>
      <c r="I23" s="128">
        <v>1.6112979153076692</v>
      </c>
      <c r="J23" s="128">
        <v>1.4960075785587508</v>
      </c>
      <c r="K23" s="128">
        <v>2.1912220903310526</v>
      </c>
      <c r="L23" s="128">
        <v>2.3614496303788934</v>
      </c>
      <c r="M23" s="128">
        <v>3.7142794836555311</v>
      </c>
      <c r="N23" s="128">
        <v>2.9337775492425315</v>
      </c>
      <c r="O23" s="129"/>
      <c r="P23" s="345"/>
      <c r="Q23" s="126"/>
      <c r="R23" s="128"/>
      <c r="S23" s="44"/>
      <c r="T23" s="128"/>
    </row>
    <row r="24" spans="3:20">
      <c r="D24" s="97" t="s">
        <v>253</v>
      </c>
      <c r="E24" s="98">
        <v>9.5750289837832927</v>
      </c>
      <c r="F24" s="98">
        <v>9.8136733729390002</v>
      </c>
      <c r="G24" s="98">
        <v>9.3058293066733846</v>
      </c>
      <c r="H24" s="98">
        <v>10.150870756813417</v>
      </c>
      <c r="I24" s="98">
        <v>12.06189405126009</v>
      </c>
      <c r="J24" s="98">
        <v>12.118434744831429</v>
      </c>
      <c r="K24" s="98">
        <v>13.340629120343696</v>
      </c>
      <c r="L24" s="98">
        <v>14.650000000000002</v>
      </c>
      <c r="M24" s="98">
        <v>21.555318208607254</v>
      </c>
      <c r="N24" s="98">
        <v>18.951434868270599</v>
      </c>
      <c r="O24" s="129"/>
      <c r="P24" s="56"/>
      <c r="R24" s="56"/>
      <c r="S24" s="128"/>
    </row>
    <row r="25" spans="3:20">
      <c r="D25" s="130"/>
      <c r="E25" s="134"/>
      <c r="F25" s="131"/>
      <c r="G25" s="131"/>
      <c r="H25" s="131"/>
      <c r="I25" s="131"/>
      <c r="J25" s="131"/>
      <c r="K25" s="131"/>
      <c r="L25" s="131"/>
      <c r="M25" s="131"/>
      <c r="N25" s="131"/>
      <c r="R25" s="56"/>
    </row>
    <row r="27" spans="3:20">
      <c r="H27" s="128"/>
      <c r="L27" s="128"/>
      <c r="M27" s="128"/>
      <c r="N27" s="128"/>
      <c r="P27" s="56"/>
      <c r="Q27" s="128"/>
      <c r="R27" s="85"/>
      <c r="S27" s="314"/>
    </row>
    <row r="28" spans="3:20">
      <c r="K28" s="312"/>
      <c r="Q28" s="56"/>
      <c r="S28" s="56"/>
    </row>
    <row r="29" spans="3:20">
      <c r="F29" s="260"/>
      <c r="G29" s="260"/>
      <c r="H29" s="260"/>
      <c r="I29" s="260"/>
      <c r="J29" s="260"/>
      <c r="K29" s="312"/>
      <c r="L29" s="312"/>
      <c r="M29" s="260"/>
      <c r="N29" s="260"/>
      <c r="Q29" s="128"/>
    </row>
    <row r="30" spans="3:20">
      <c r="E30" s="128"/>
      <c r="F30" s="128"/>
      <c r="G30" s="128"/>
      <c r="H30" s="128"/>
      <c r="I30" s="128"/>
      <c r="J30" s="128"/>
      <c r="K30" s="128"/>
      <c r="L30" s="128"/>
      <c r="M30" s="128"/>
      <c r="N30" s="128"/>
      <c r="O30" s="56"/>
      <c r="Q30" s="128"/>
      <c r="S30" s="128"/>
    </row>
    <row r="31" spans="3:20">
      <c r="E31" s="128"/>
      <c r="F31" s="128"/>
      <c r="G31" s="128"/>
      <c r="H31" s="56"/>
      <c r="I31" s="128"/>
      <c r="J31" s="128"/>
      <c r="K31" s="128"/>
      <c r="L31" s="128"/>
      <c r="M31" s="128"/>
      <c r="N31" s="128"/>
      <c r="O31" s="56"/>
      <c r="R31" s="56"/>
      <c r="S31" s="128"/>
    </row>
    <row r="32" spans="3:20">
      <c r="E32" s="128"/>
      <c r="F32" s="128"/>
      <c r="G32" s="128"/>
      <c r="H32" s="128"/>
      <c r="I32" s="128"/>
      <c r="J32" s="128"/>
      <c r="K32" s="128"/>
      <c r="L32" s="56"/>
      <c r="M32" s="56"/>
      <c r="N32" s="56"/>
      <c r="O32" s="56"/>
      <c r="Q32" s="128"/>
      <c r="S32" s="128"/>
    </row>
    <row r="33" spans="4:17">
      <c r="E33" s="128"/>
      <c r="F33" s="262"/>
      <c r="G33" s="315"/>
      <c r="H33" s="262"/>
      <c r="I33" s="261"/>
      <c r="J33" s="261"/>
      <c r="K33" s="261"/>
      <c r="L33" s="261"/>
      <c r="M33" s="261"/>
      <c r="N33" s="261"/>
      <c r="O33" s="261"/>
      <c r="P33" s="261"/>
    </row>
    <row r="34" spans="4:17">
      <c r="E34" s="128"/>
      <c r="F34" s="261"/>
      <c r="G34" s="261"/>
      <c r="H34" s="261"/>
      <c r="I34" s="261"/>
      <c r="J34" s="261"/>
      <c r="K34" s="261"/>
      <c r="L34" s="261"/>
      <c r="M34" s="261"/>
      <c r="N34" s="261"/>
      <c r="O34" s="261"/>
      <c r="P34" s="261"/>
    </row>
    <row r="35" spans="4:17">
      <c r="E35" s="128"/>
      <c r="F35" s="261"/>
      <c r="G35" s="261"/>
      <c r="H35" s="261"/>
      <c r="I35" s="261"/>
      <c r="J35" s="261"/>
      <c r="K35" s="261"/>
      <c r="L35" s="261"/>
      <c r="M35" s="261"/>
      <c r="N35" s="261"/>
      <c r="O35" s="261"/>
      <c r="P35" s="261"/>
      <c r="Q35" s="56"/>
    </row>
    <row r="36" spans="4:17">
      <c r="F36" s="261"/>
      <c r="G36" s="261"/>
      <c r="H36" s="261"/>
      <c r="I36" s="261"/>
      <c r="J36" s="261"/>
      <c r="K36" s="261"/>
      <c r="L36" s="261"/>
      <c r="M36" s="261"/>
      <c r="N36" s="261"/>
      <c r="O36" s="261"/>
      <c r="P36" s="261"/>
    </row>
    <row r="37" spans="4:17">
      <c r="F37" s="263"/>
      <c r="G37" s="263"/>
      <c r="H37" s="263"/>
      <c r="I37" s="264"/>
      <c r="J37" s="261"/>
      <c r="K37" s="261"/>
      <c r="L37" s="261"/>
      <c r="M37" s="261"/>
      <c r="N37" s="261"/>
      <c r="O37" s="261"/>
      <c r="P37" s="261"/>
    </row>
    <row r="38" spans="4:17">
      <c r="F38" s="263"/>
      <c r="G38" s="263"/>
      <c r="H38" s="263"/>
      <c r="I38" s="264"/>
      <c r="J38" s="261"/>
      <c r="K38" s="261"/>
      <c r="L38" s="261"/>
      <c r="M38" s="261"/>
      <c r="N38" s="261"/>
      <c r="O38" s="261"/>
      <c r="P38" s="261"/>
    </row>
    <row r="39" spans="4:17">
      <c r="D39" s="135"/>
      <c r="E39" s="136"/>
      <c r="F39" s="263"/>
      <c r="G39" s="263"/>
      <c r="H39" s="263"/>
      <c r="I39" s="264"/>
      <c r="J39" s="348"/>
      <c r="K39" s="348"/>
      <c r="L39" s="348"/>
      <c r="M39" s="348"/>
      <c r="N39" s="348"/>
      <c r="O39" s="348"/>
      <c r="P39" s="348"/>
    </row>
    <row r="40" spans="4:17">
      <c r="D40" s="137"/>
      <c r="E40" s="138"/>
      <c r="F40" s="263"/>
      <c r="G40" s="263"/>
      <c r="H40" s="263"/>
      <c r="I40" s="264"/>
      <c r="J40" s="261"/>
      <c r="K40" s="261"/>
      <c r="L40" s="261"/>
      <c r="M40" s="261"/>
      <c r="N40" s="261"/>
      <c r="O40" s="261"/>
      <c r="P40" s="261"/>
    </row>
    <row r="41" spans="4:17">
      <c r="D41" s="137"/>
      <c r="E41" s="138"/>
      <c r="F41" s="263"/>
      <c r="G41" s="263"/>
      <c r="H41" s="263"/>
      <c r="I41" s="264"/>
      <c r="J41" s="261"/>
      <c r="K41" s="261"/>
      <c r="L41" s="261"/>
      <c r="M41" s="261"/>
      <c r="N41" s="261"/>
      <c r="O41" s="261"/>
      <c r="P41" s="261"/>
    </row>
    <row r="42" spans="4:17">
      <c r="E42" s="139"/>
      <c r="F42" s="263"/>
      <c r="G42" s="263"/>
      <c r="H42" s="263"/>
      <c r="I42" s="264"/>
      <c r="J42" s="261"/>
      <c r="K42" s="261"/>
      <c r="L42" s="261"/>
      <c r="M42" s="261"/>
      <c r="N42" s="261"/>
      <c r="O42" s="261"/>
      <c r="P42" s="261"/>
    </row>
    <row r="43" spans="4:17">
      <c r="F43" s="263"/>
      <c r="G43" s="263"/>
      <c r="H43" s="263"/>
      <c r="I43" s="264"/>
      <c r="J43" s="261"/>
      <c r="K43" s="261"/>
      <c r="L43" s="261"/>
      <c r="M43" s="261"/>
      <c r="N43" s="261"/>
      <c r="O43" s="261"/>
      <c r="P43" s="261"/>
    </row>
    <row r="44" spans="4:17">
      <c r="D44" s="137"/>
      <c r="E44" s="138"/>
      <c r="F44" s="261"/>
      <c r="G44" s="261"/>
      <c r="H44" s="261"/>
      <c r="I44" s="261"/>
      <c r="J44" s="261"/>
      <c r="K44" s="261"/>
      <c r="L44" s="261"/>
      <c r="M44" s="261"/>
      <c r="N44" s="261"/>
      <c r="O44" s="261"/>
      <c r="P44" s="261"/>
    </row>
    <row r="45" spans="4:17">
      <c r="D45" s="137"/>
      <c r="E45" s="138"/>
      <c r="F45" s="261"/>
      <c r="G45" s="261"/>
      <c r="H45" s="261"/>
      <c r="I45" s="264"/>
      <c r="J45" s="261"/>
      <c r="K45" s="261"/>
      <c r="L45" s="261"/>
      <c r="M45" s="261"/>
      <c r="N45" s="261"/>
      <c r="O45" s="261"/>
      <c r="P45" s="261"/>
    </row>
    <row r="46" spans="4:17">
      <c r="D46" s="140"/>
      <c r="E46" s="141"/>
      <c r="F46" s="141"/>
      <c r="G46" s="141"/>
      <c r="H46" s="141"/>
      <c r="I46" s="141"/>
      <c r="J46" s="141"/>
      <c r="K46" s="141"/>
      <c r="L46" s="141"/>
      <c r="M46" s="141"/>
      <c r="N46" s="141"/>
    </row>
    <row r="50" spans="5:14">
      <c r="E50" s="139"/>
      <c r="F50" s="139"/>
      <c r="G50" s="139"/>
      <c r="H50" s="139"/>
      <c r="I50" s="139"/>
      <c r="J50" s="139"/>
      <c r="K50" s="139"/>
      <c r="L50" s="139"/>
      <c r="M50" s="139"/>
      <c r="N50" s="139"/>
    </row>
    <row r="51" spans="5:14">
      <c r="E51" s="139"/>
      <c r="F51" s="139"/>
      <c r="G51" s="139"/>
      <c r="H51" s="139"/>
      <c r="I51" s="139"/>
      <c r="J51" s="139"/>
      <c r="K51" s="139"/>
      <c r="L51" s="139"/>
      <c r="M51" s="139"/>
      <c r="N51" s="139"/>
    </row>
    <row r="52" spans="5:14">
      <c r="E52" s="139"/>
      <c r="F52" s="139"/>
      <c r="G52" s="139"/>
      <c r="H52" s="139"/>
      <c r="I52" s="139"/>
      <c r="J52" s="139"/>
      <c r="K52" s="139"/>
      <c r="L52" s="139"/>
      <c r="M52" s="139"/>
      <c r="N52" s="139"/>
    </row>
    <row r="56" spans="5:14">
      <c r="E56" s="44"/>
      <c r="F56" s="44"/>
      <c r="G56" s="44"/>
      <c r="H56" s="44"/>
      <c r="I56" s="44"/>
      <c r="J56" s="44"/>
      <c r="K56" s="44"/>
      <c r="L56" s="44"/>
      <c r="M56" s="44"/>
      <c r="N56" s="44"/>
    </row>
    <row r="57" spans="5:14">
      <c r="E57" s="44"/>
      <c r="F57" s="44"/>
      <c r="G57" s="44"/>
      <c r="H57" s="44"/>
      <c r="I57" s="44"/>
      <c r="J57" s="44"/>
      <c r="K57" s="44"/>
      <c r="L57" s="44"/>
      <c r="M57" s="44"/>
      <c r="N57" s="44"/>
    </row>
    <row r="58" spans="5:14">
      <c r="E58" s="44"/>
      <c r="F58" s="44"/>
      <c r="G58" s="44"/>
      <c r="H58" s="44"/>
      <c r="I58" s="44"/>
      <c r="J58" s="44"/>
      <c r="K58" s="44"/>
      <c r="L58" s="44"/>
      <c r="M58" s="44"/>
      <c r="N58" s="44"/>
    </row>
    <row r="59" spans="5:14">
      <c r="E59" s="44"/>
      <c r="F59" s="44"/>
      <c r="G59" s="44"/>
      <c r="H59" s="44"/>
      <c r="I59" s="44"/>
      <c r="J59" s="44"/>
      <c r="K59" s="44"/>
      <c r="L59" s="44"/>
      <c r="M59" s="44"/>
      <c r="N59" s="44"/>
    </row>
  </sheetData>
  <mergeCells count="1">
    <mergeCell ref="J39:P39"/>
  </mergeCells>
  <hyperlinks>
    <hyperlink ref="P6" location="Cover!A1" display="cover" xr:uid="{0E79B343-AB48-4361-8FB0-9C482B94CCEC}"/>
  </hyperlinks>
  <printOptions horizontalCentered="1" verticalCentered="1"/>
  <pageMargins left="0.31496062992125984" right="0.31496062992125984" top="0.35433070866141736" bottom="0.35433070866141736" header="0.31496062992125984" footer="0.31496062992125984"/>
  <pageSetup paperSize="9" scale="74" orientation="landscape" r:id="rId1"/>
  <headerFooter>
    <oddFooter>&amp;L&amp;12&amp;D &amp;T&amp;C&amp;12Page &amp;P of &amp;N&amp;R&amp;"-,Bold"&amp;12Optima bank&amp;"-,Regular"
Results factsheet</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956FC-AB82-47F6-A141-E7F5B1E8A1CA}">
  <sheetPr>
    <tabColor theme="5"/>
    <pageSetUpPr fitToPage="1"/>
  </sheetPr>
  <dimension ref="C1:Y69"/>
  <sheetViews>
    <sheetView view="pageBreakPreview" zoomScale="70" zoomScaleNormal="85" zoomScaleSheetLayoutView="70" workbookViewId="0">
      <pane ySplit="7" topLeftCell="A8" activePane="bottomLeft" state="frozen"/>
      <selection activeCell="X22" sqref="X22"/>
      <selection pane="bottomLeft" activeCell="O6" sqref="O6"/>
    </sheetView>
  </sheetViews>
  <sheetFormatPr defaultColWidth="9.140625" defaultRowHeight="15.75"/>
  <cols>
    <col min="1" max="1" width="5.42578125" style="33" customWidth="1"/>
    <col min="2" max="2" width="4.5703125" style="33" customWidth="1"/>
    <col min="3" max="3" width="59.7109375" style="33" bestFit="1" customWidth="1"/>
    <col min="4" max="5" width="12.5703125" style="86" customWidth="1"/>
    <col min="6" max="13" width="11" style="86" customWidth="1"/>
    <col min="14" max="14" width="5.140625" style="33" bestFit="1" customWidth="1"/>
    <col min="15" max="15" width="20.5703125" style="33" bestFit="1" customWidth="1"/>
    <col min="16" max="16" width="15.42578125" style="33" customWidth="1"/>
    <col min="17" max="17" width="24.140625" style="33" bestFit="1" customWidth="1"/>
    <col min="18" max="18" width="11.28515625" style="33" bestFit="1" customWidth="1"/>
    <col min="19" max="21" width="11.140625" style="33" bestFit="1" customWidth="1"/>
    <col min="22" max="16384" width="9.140625" style="33"/>
  </cols>
  <sheetData>
    <row r="1" spans="3:25" ht="18.75" customHeight="1">
      <c r="C1" s="31"/>
      <c r="D1" s="142"/>
      <c r="E1" s="142"/>
      <c r="F1" s="142"/>
      <c r="G1" s="142"/>
      <c r="H1" s="142"/>
      <c r="I1" s="142"/>
      <c r="J1" s="142"/>
      <c r="K1" s="142"/>
      <c r="L1" s="142"/>
      <c r="M1" s="142"/>
    </row>
    <row r="2" spans="3:25" ht="15.75" customHeight="1">
      <c r="C2" s="31"/>
      <c r="D2" s="142"/>
      <c r="E2" s="142"/>
      <c r="F2" s="142"/>
      <c r="G2" s="142"/>
      <c r="H2" s="142"/>
      <c r="I2" s="142"/>
      <c r="J2" s="142"/>
      <c r="K2" s="142"/>
      <c r="L2" s="142"/>
      <c r="M2" s="142"/>
    </row>
    <row r="3" spans="3:25">
      <c r="C3" s="31"/>
      <c r="D3" s="143"/>
      <c r="E3" s="143"/>
      <c r="F3" s="143"/>
      <c r="G3" s="143"/>
      <c r="H3" s="143"/>
      <c r="I3" s="143"/>
      <c r="J3" s="143"/>
      <c r="K3" s="143"/>
      <c r="L3" s="143"/>
      <c r="M3" s="143"/>
      <c r="Q3" s="120"/>
    </row>
    <row r="4" spans="3:25" ht="23.25" customHeight="1">
      <c r="C4" s="125"/>
      <c r="D4" s="144"/>
      <c r="E4" s="144"/>
      <c r="F4" s="144"/>
      <c r="G4" s="144"/>
      <c r="H4" s="144"/>
      <c r="I4" s="144"/>
      <c r="J4" s="144"/>
      <c r="K4" s="144"/>
      <c r="L4" s="144"/>
      <c r="M4" s="144"/>
      <c r="Q4" s="133"/>
    </row>
    <row r="5" spans="3:25" ht="23.25" customHeight="1">
      <c r="C5" s="6" t="s">
        <v>11</v>
      </c>
      <c r="D5" s="144"/>
      <c r="E5" s="144"/>
      <c r="F5" s="144"/>
      <c r="G5" s="144"/>
      <c r="H5" s="144"/>
      <c r="I5" s="144"/>
      <c r="J5" s="144"/>
      <c r="K5" s="144"/>
      <c r="L5" s="144"/>
      <c r="M5" s="144"/>
      <c r="O5" s="306"/>
      <c r="Q5" s="133"/>
    </row>
    <row r="6" spans="3:25" ht="23.25" customHeight="1">
      <c r="C6" s="145"/>
      <c r="D6" s="144"/>
      <c r="E6" s="144"/>
      <c r="F6" s="144"/>
      <c r="G6" s="144"/>
      <c r="H6" s="144"/>
      <c r="I6" s="144"/>
      <c r="J6" s="144"/>
      <c r="K6" s="144"/>
      <c r="L6" s="144"/>
      <c r="M6" s="144"/>
      <c r="O6" s="43" t="s">
        <v>81</v>
      </c>
      <c r="Q6" s="51"/>
      <c r="R6" s="51"/>
      <c r="S6" s="51"/>
      <c r="T6" s="51"/>
      <c r="U6" s="51"/>
    </row>
    <row r="7" spans="3:25">
      <c r="C7" s="67" t="s">
        <v>3</v>
      </c>
      <c r="D7" s="35" t="s">
        <v>83</v>
      </c>
      <c r="E7" s="35" t="s">
        <v>179</v>
      </c>
      <c r="F7" s="35" t="s">
        <v>186</v>
      </c>
      <c r="G7" s="35" t="s">
        <v>255</v>
      </c>
      <c r="H7" s="35" t="s">
        <v>260</v>
      </c>
      <c r="I7" s="35" t="s">
        <v>265</v>
      </c>
      <c r="J7" s="35" t="s">
        <v>271</v>
      </c>
      <c r="K7" s="35" t="s">
        <v>278</v>
      </c>
      <c r="L7" s="35" t="s">
        <v>288</v>
      </c>
      <c r="M7" s="35" t="s">
        <v>292</v>
      </c>
      <c r="N7" s="120"/>
      <c r="O7" s="120"/>
      <c r="Q7" s="133"/>
      <c r="R7" s="133"/>
      <c r="S7" s="133"/>
      <c r="T7" s="133"/>
      <c r="U7" s="133"/>
    </row>
    <row r="8" spans="3:25" ht="9.75" customHeight="1">
      <c r="Q8" s="120"/>
      <c r="R8" s="120"/>
      <c r="S8" s="120"/>
      <c r="T8" s="120"/>
      <c r="U8" s="120"/>
    </row>
    <row r="9" spans="3:25" ht="20.100000000000001" customHeight="1">
      <c r="C9" s="97" t="s">
        <v>23</v>
      </c>
      <c r="D9" s="148">
        <v>2458.0230511255054</v>
      </c>
      <c r="E9" s="148">
        <v>2793.0969606793333</v>
      </c>
      <c r="F9" s="148">
        <v>3061.7984174405055</v>
      </c>
      <c r="G9" s="148">
        <v>3306.7412197299991</v>
      </c>
      <c r="H9" s="148">
        <v>3657.4988773663995</v>
      </c>
      <c r="I9" s="148">
        <v>3969.6613734363027</v>
      </c>
      <c r="J9" s="148">
        <v>4245.2342161035922</v>
      </c>
      <c r="K9" s="148">
        <v>4427.938744181909</v>
      </c>
      <c r="L9" s="148">
        <v>5118.0143714861442</v>
      </c>
      <c r="M9" s="148">
        <v>5497.2700648233322</v>
      </c>
      <c r="N9" s="56"/>
      <c r="O9" s="339"/>
      <c r="P9" s="49"/>
      <c r="Q9" s="49"/>
      <c r="R9" s="49"/>
      <c r="S9" s="49"/>
      <c r="T9" s="49"/>
    </row>
    <row r="10" spans="3:25" ht="20.100000000000001" customHeight="1">
      <c r="C10" s="127" t="s">
        <v>15</v>
      </c>
      <c r="D10" s="147">
        <v>1054.4034073271512</v>
      </c>
      <c r="E10" s="147">
        <v>1265.0937152826657</v>
      </c>
      <c r="F10" s="147">
        <v>1412.4562752015074</v>
      </c>
      <c r="G10" s="147">
        <v>1560.1758596399995</v>
      </c>
      <c r="H10" s="147">
        <v>1717.3009490450011</v>
      </c>
      <c r="I10" s="147">
        <v>1899.2148037483059</v>
      </c>
      <c r="J10" s="147">
        <v>1954.6321529375941</v>
      </c>
      <c r="K10" s="147">
        <v>2086.5179428019169</v>
      </c>
      <c r="L10" s="147">
        <v>2409.4858364335005</v>
      </c>
      <c r="M10" s="147">
        <v>2627.2544994533355</v>
      </c>
      <c r="N10" s="56"/>
      <c r="O10" s="85"/>
      <c r="P10" s="49"/>
      <c r="Q10" s="49"/>
      <c r="R10" s="49"/>
      <c r="S10" s="49"/>
      <c r="T10" s="49"/>
      <c r="U10" s="120"/>
      <c r="V10" s="120"/>
      <c r="W10" s="120"/>
    </row>
    <row r="11" spans="3:25" ht="20.100000000000001" customHeight="1">
      <c r="C11" s="127" t="s">
        <v>16</v>
      </c>
      <c r="D11" s="147">
        <v>736.49952325461288</v>
      </c>
      <c r="E11" s="147">
        <v>827.26358679849977</v>
      </c>
      <c r="F11" s="147">
        <v>890.38131265199979</v>
      </c>
      <c r="G11" s="147">
        <v>944.33223655999927</v>
      </c>
      <c r="H11" s="147">
        <v>1049.211314661999</v>
      </c>
      <c r="I11" s="147">
        <v>1143.2154691919993</v>
      </c>
      <c r="J11" s="147">
        <v>1264.0258639819983</v>
      </c>
      <c r="K11" s="147">
        <v>1299.1757488599972</v>
      </c>
      <c r="L11" s="147">
        <v>1524.251894374629</v>
      </c>
      <c r="M11" s="147">
        <v>1636.8573641500004</v>
      </c>
      <c r="N11" s="56"/>
      <c r="O11" s="49"/>
      <c r="P11" s="339"/>
      <c r="Q11" s="339"/>
      <c r="R11" s="339"/>
      <c r="S11" s="339"/>
      <c r="T11" s="339"/>
      <c r="U11" s="120"/>
      <c r="V11" s="120"/>
    </row>
    <row r="12" spans="3:25" ht="20.100000000000001" customHeight="1">
      <c r="C12" s="127" t="s">
        <v>175</v>
      </c>
      <c r="D12" s="147">
        <v>536.22057604991301</v>
      </c>
      <c r="E12" s="147">
        <v>559.03681204785505</v>
      </c>
      <c r="F12" s="147">
        <v>603.39722429699873</v>
      </c>
      <c r="G12" s="147">
        <v>639.49561046999781</v>
      </c>
      <c r="H12" s="147">
        <v>722.92079372599881</v>
      </c>
      <c r="I12" s="147">
        <v>752.83241123599771</v>
      </c>
      <c r="J12" s="147">
        <v>823.65386760399952</v>
      </c>
      <c r="K12" s="147">
        <v>832.02441452999528</v>
      </c>
      <c r="L12" s="147">
        <v>959.24655336801436</v>
      </c>
      <c r="M12" s="147">
        <v>988.50113892999605</v>
      </c>
      <c r="N12" s="56"/>
      <c r="O12" s="85"/>
      <c r="P12" s="339"/>
      <c r="Q12" s="56"/>
      <c r="R12" s="120"/>
      <c r="S12" s="120"/>
      <c r="T12" s="120"/>
      <c r="U12" s="120"/>
      <c r="V12" s="120"/>
    </row>
    <row r="13" spans="3:25" ht="20.100000000000001" customHeight="1">
      <c r="C13" s="127" t="s">
        <v>17</v>
      </c>
      <c r="D13" s="147">
        <v>98.198219040386192</v>
      </c>
      <c r="E13" s="147">
        <v>103.69810244031261</v>
      </c>
      <c r="F13" s="147">
        <v>114.05965673</v>
      </c>
      <c r="G13" s="147">
        <v>121.66891403999999</v>
      </c>
      <c r="H13" s="147">
        <v>132.64080900000008</v>
      </c>
      <c r="I13" s="147">
        <v>142.11131098999999</v>
      </c>
      <c r="J13" s="147">
        <v>156.10410472999996</v>
      </c>
      <c r="K13" s="147">
        <v>167.16537230000006</v>
      </c>
      <c r="L13" s="147">
        <v>177.82989156000005</v>
      </c>
      <c r="M13" s="147">
        <v>190.64965599000001</v>
      </c>
      <c r="N13" s="56"/>
      <c r="O13" s="56"/>
      <c r="P13" s="56"/>
      <c r="Q13" s="311"/>
      <c r="R13" s="311"/>
      <c r="S13" s="311"/>
      <c r="T13" s="311"/>
      <c r="U13" s="311"/>
      <c r="V13" s="311"/>
    </row>
    <row r="14" spans="3:25" ht="20.100000000000001" customHeight="1">
      <c r="C14" s="127" t="s">
        <v>18</v>
      </c>
      <c r="D14" s="147">
        <v>8.4741828534426222</v>
      </c>
      <c r="E14" s="147">
        <v>11.585994520000002</v>
      </c>
      <c r="F14" s="147">
        <v>10.23978616</v>
      </c>
      <c r="G14" s="147">
        <v>10.676384270000002</v>
      </c>
      <c r="H14" s="147">
        <v>8.5456112599999958</v>
      </c>
      <c r="I14" s="147">
        <v>8.7697076500000009</v>
      </c>
      <c r="J14" s="147">
        <v>10.215110160000002</v>
      </c>
      <c r="K14" s="147">
        <v>10.346868149999999</v>
      </c>
      <c r="L14" s="147">
        <v>6.3554959900000014</v>
      </c>
      <c r="M14" s="147">
        <v>14.10327279</v>
      </c>
      <c r="N14" s="56"/>
      <c r="O14" s="85"/>
      <c r="P14" s="56"/>
      <c r="Q14" s="133"/>
      <c r="R14" s="133"/>
      <c r="S14" s="133"/>
      <c r="T14" s="133"/>
      <c r="U14" s="133"/>
      <c r="V14" s="133"/>
      <c r="W14" s="133"/>
      <c r="X14" s="56"/>
      <c r="Y14" s="56"/>
    </row>
    <row r="15" spans="3:25" ht="20.100000000000001" customHeight="1">
      <c r="C15" s="127" t="s">
        <v>6</v>
      </c>
      <c r="D15" s="147">
        <v>24.227142599999993</v>
      </c>
      <c r="E15" s="147">
        <v>26.418749590000012</v>
      </c>
      <c r="F15" s="147">
        <v>31.264162399999996</v>
      </c>
      <c r="G15" s="147">
        <v>30.392214750002463</v>
      </c>
      <c r="H15" s="147">
        <v>26.879399673400762</v>
      </c>
      <c r="I15" s="147">
        <v>23.517670619999997</v>
      </c>
      <c r="J15" s="147">
        <v>36.603116690000007</v>
      </c>
      <c r="K15" s="147">
        <v>32.70839754</v>
      </c>
      <c r="L15" s="147">
        <v>40.844699760000012</v>
      </c>
      <c r="M15" s="147">
        <v>39.904133510000015</v>
      </c>
      <c r="N15" s="56"/>
      <c r="O15" s="85"/>
      <c r="P15" s="56"/>
      <c r="Q15" s="133"/>
      <c r="R15" s="133"/>
      <c r="S15" s="133"/>
      <c r="T15" s="133"/>
      <c r="U15" s="133"/>
      <c r="V15" s="133"/>
      <c r="W15" s="133"/>
      <c r="X15" s="56"/>
      <c r="Y15" s="56"/>
    </row>
    <row r="16" spans="3:25" ht="20.100000000000001" customHeight="1">
      <c r="C16" s="127"/>
      <c r="D16" s="147"/>
      <c r="E16" s="147"/>
      <c r="F16" s="147"/>
      <c r="G16" s="147"/>
      <c r="H16" s="147"/>
      <c r="I16" s="147"/>
      <c r="J16" s="147"/>
      <c r="K16" s="147"/>
      <c r="L16" s="147"/>
      <c r="M16" s="147"/>
      <c r="O16" s="46"/>
      <c r="P16" s="85"/>
      <c r="V16" s="120"/>
      <c r="X16" s="56"/>
      <c r="Y16" s="56"/>
    </row>
    <row r="17" spans="3:21" ht="20.100000000000001" customHeight="1">
      <c r="C17" s="127"/>
      <c r="D17" s="147"/>
      <c r="E17" s="147"/>
      <c r="F17" s="147"/>
      <c r="G17" s="147"/>
      <c r="H17" s="147"/>
      <c r="I17" s="147"/>
      <c r="J17" s="147"/>
      <c r="K17" s="147"/>
      <c r="L17" s="147"/>
      <c r="M17" s="147"/>
      <c r="O17" s="56"/>
      <c r="P17" s="56"/>
    </row>
    <row r="18" spans="3:21" ht="20.100000000000001" customHeight="1">
      <c r="C18" s="97" t="s">
        <v>176</v>
      </c>
      <c r="D18" s="150">
        <v>2327.1235066316776</v>
      </c>
      <c r="E18" s="150">
        <v>2651.3941141290229</v>
      </c>
      <c r="F18" s="150">
        <v>2906.2348110639996</v>
      </c>
      <c r="G18" s="150">
        <v>3144.0037066699997</v>
      </c>
      <c r="H18" s="150">
        <v>3489.4330574329988</v>
      </c>
      <c r="I18" s="150">
        <v>3795.2626841763054</v>
      </c>
      <c r="J18" s="150">
        <v>4042.3118845235936</v>
      </c>
      <c r="K18" s="150">
        <v>4217.7181061919127</v>
      </c>
      <c r="L18" s="150">
        <v>4892.5667244966653</v>
      </c>
      <c r="M18" s="150">
        <v>5252.6130025333332</v>
      </c>
      <c r="O18" s="85"/>
      <c r="P18" s="56"/>
    </row>
    <row r="19" spans="3:21" ht="20.100000000000001" customHeight="1">
      <c r="C19" s="127" t="s">
        <v>24</v>
      </c>
      <c r="D19" s="151">
        <v>629.14755209015118</v>
      </c>
      <c r="E19" s="151">
        <v>678.00079689908898</v>
      </c>
      <c r="F19" s="151">
        <v>738.44487491000064</v>
      </c>
      <c r="G19" s="151">
        <v>917.92315999000027</v>
      </c>
      <c r="H19" s="151">
        <v>989.12867130999962</v>
      </c>
      <c r="I19" s="151">
        <v>1081.657713931914</v>
      </c>
      <c r="J19" s="151">
        <v>1119.0604168925947</v>
      </c>
      <c r="K19" s="151">
        <v>1134.8161640219148</v>
      </c>
      <c r="L19" s="151">
        <v>1335.4103996699992</v>
      </c>
      <c r="M19" s="151">
        <v>1417.8291258733339</v>
      </c>
      <c r="N19" s="56"/>
      <c r="O19" s="56"/>
      <c r="P19" s="56"/>
      <c r="Q19" s="120"/>
      <c r="R19" s="56"/>
    </row>
    <row r="20" spans="3:21" ht="20.100000000000001" customHeight="1">
      <c r="C20" s="127" t="s">
        <v>25</v>
      </c>
      <c r="D20" s="151">
        <v>425.25585523699976</v>
      </c>
      <c r="E20" s="151">
        <v>587.09291838357785</v>
      </c>
      <c r="F20" s="151">
        <v>674.01139920499975</v>
      </c>
      <c r="G20" s="151">
        <v>642.2526996499995</v>
      </c>
      <c r="H20" s="151">
        <v>728.17227773499974</v>
      </c>
      <c r="I20" s="151">
        <v>817.5570898163902</v>
      </c>
      <c r="J20" s="151">
        <v>835.57173604499962</v>
      </c>
      <c r="K20" s="151">
        <v>951.70177878000015</v>
      </c>
      <c r="L20" s="151">
        <v>1073.6578770840174</v>
      </c>
      <c r="M20" s="151">
        <v>1209.4253735799994</v>
      </c>
      <c r="N20" s="56"/>
      <c r="O20" s="56"/>
      <c r="P20" s="56"/>
      <c r="Q20" s="120"/>
      <c r="R20" s="56"/>
    </row>
    <row r="21" spans="3:21" ht="20.100000000000001" customHeight="1">
      <c r="C21" s="127" t="s">
        <v>26</v>
      </c>
      <c r="D21" s="151">
        <v>450.26553830261315</v>
      </c>
      <c r="E21" s="151">
        <v>499.9650838899999</v>
      </c>
      <c r="F21" s="151">
        <v>531.39186352000013</v>
      </c>
      <c r="G21" s="151">
        <v>554.51313086000005</v>
      </c>
      <c r="H21" s="151">
        <v>609.24383694000028</v>
      </c>
      <c r="I21" s="151">
        <v>699.94212209</v>
      </c>
      <c r="J21" s="151">
        <v>774.01417084999935</v>
      </c>
      <c r="K21" s="151">
        <v>824.44840944999873</v>
      </c>
      <c r="L21" s="151">
        <v>1041.973595786666</v>
      </c>
      <c r="M21" s="151">
        <v>1135.1975745800019</v>
      </c>
      <c r="N21" s="56"/>
      <c r="O21" s="56"/>
      <c r="P21" s="56"/>
      <c r="Q21" s="120"/>
      <c r="R21" s="56"/>
    </row>
    <row r="22" spans="3:21" ht="20.100000000000001" customHeight="1">
      <c r="C22" s="127" t="s">
        <v>27</v>
      </c>
      <c r="D22" s="151">
        <v>286.2339849519999</v>
      </c>
      <c r="E22" s="151">
        <v>327.29850290850032</v>
      </c>
      <c r="F22" s="151">
        <v>358.98944913199966</v>
      </c>
      <c r="G22" s="151">
        <v>389.81910569999997</v>
      </c>
      <c r="H22" s="151">
        <v>439.96747772199961</v>
      </c>
      <c r="I22" s="151">
        <v>443.27334710199949</v>
      </c>
      <c r="J22" s="151">
        <v>490.01169313199989</v>
      </c>
      <c r="K22" s="151">
        <v>474.7273394099999</v>
      </c>
      <c r="L22" s="151">
        <v>482.2782985879669</v>
      </c>
      <c r="M22" s="151">
        <v>501.65978956999948</v>
      </c>
      <c r="N22" s="56"/>
      <c r="O22" s="56"/>
      <c r="P22" s="56"/>
      <c r="Q22" s="120"/>
      <c r="R22" s="56"/>
    </row>
    <row r="23" spans="3:21" ht="20.100000000000001" customHeight="1">
      <c r="C23" s="127" t="s">
        <v>268</v>
      </c>
      <c r="D23" s="151">
        <v>330.28406844691386</v>
      </c>
      <c r="E23" s="151">
        <v>339.75224417085548</v>
      </c>
      <c r="F23" s="151">
        <v>371.33917842999966</v>
      </c>
      <c r="G23" s="151">
        <v>414.86538367999992</v>
      </c>
      <c r="H23" s="151">
        <v>472.43860001999957</v>
      </c>
      <c r="I23" s="151">
        <v>500.04076735000126</v>
      </c>
      <c r="J23" s="151">
        <v>527.65635531999976</v>
      </c>
      <c r="K23" s="151">
        <v>551.04124362999869</v>
      </c>
      <c r="L23" s="151">
        <v>630.96672359000036</v>
      </c>
      <c r="M23" s="151">
        <v>652.30148119999944</v>
      </c>
      <c r="N23" s="56"/>
      <c r="O23" s="56"/>
      <c r="P23" s="56"/>
      <c r="Q23" s="120"/>
      <c r="R23" s="56"/>
    </row>
    <row r="24" spans="3:21" ht="20.100000000000001" customHeight="1">
      <c r="C24" s="127" t="s">
        <v>269</v>
      </c>
      <c r="D24" s="151">
        <v>205.936507603</v>
      </c>
      <c r="E24" s="151">
        <v>219.28456787700006</v>
      </c>
      <c r="F24" s="151">
        <v>232.05804586699981</v>
      </c>
      <c r="G24" s="151">
        <v>224.63022678999999</v>
      </c>
      <c r="H24" s="151">
        <v>250.48219370599975</v>
      </c>
      <c r="I24" s="151">
        <v>252.79164388600009</v>
      </c>
      <c r="J24" s="151">
        <v>295.99751228399998</v>
      </c>
      <c r="K24" s="151">
        <v>280.98317089999972</v>
      </c>
      <c r="L24" s="151">
        <v>328.27982977801508</v>
      </c>
      <c r="M24" s="151">
        <v>336.19965772999973</v>
      </c>
      <c r="N24" s="56"/>
      <c r="O24" s="56"/>
      <c r="P24" s="56"/>
      <c r="Q24" s="120"/>
      <c r="R24" s="56"/>
    </row>
    <row r="25" spans="3:21" ht="20.100000000000001" customHeight="1">
      <c r="C25" s="127"/>
      <c r="D25" s="147"/>
      <c r="E25" s="147"/>
      <c r="F25" s="147"/>
      <c r="G25" s="147"/>
      <c r="H25" s="147"/>
      <c r="I25" s="147"/>
      <c r="J25" s="147"/>
      <c r="K25" s="147"/>
      <c r="L25" s="147"/>
      <c r="M25" s="147"/>
      <c r="N25" s="56"/>
      <c r="P25" s="56"/>
      <c r="Q25" s="56"/>
    </row>
    <row r="26" spans="3:21" ht="20.100000000000001" customHeight="1">
      <c r="C26" s="127"/>
      <c r="D26" s="147"/>
      <c r="E26" s="147"/>
      <c r="F26" s="147"/>
      <c r="G26" s="152"/>
      <c r="H26" s="153"/>
      <c r="I26" s="153"/>
      <c r="J26" s="153"/>
      <c r="K26" s="153"/>
      <c r="L26" s="153"/>
      <c r="M26" s="153"/>
      <c r="N26" s="56"/>
      <c r="O26" s="56"/>
      <c r="P26" s="56"/>
      <c r="Q26" s="56"/>
    </row>
    <row r="27" spans="3:21" ht="20.100000000000001" customHeight="1">
      <c r="C27" s="301" t="s">
        <v>283</v>
      </c>
      <c r="D27" s="154">
        <v>7.0499999999999993E-2</v>
      </c>
      <c r="E27" s="154">
        <v>7.0599999999999996E-2</v>
      </c>
      <c r="F27" s="154">
        <v>6.9500000000000006E-2</v>
      </c>
      <c r="G27" s="154">
        <v>6.7400000000000002E-2</v>
      </c>
      <c r="H27" s="154">
        <v>6.2582040664039926E-2</v>
      </c>
      <c r="I27" s="154">
        <v>5.6850502471140006E-2</v>
      </c>
      <c r="J27" s="154">
        <v>5.2927625500441507E-2</v>
      </c>
      <c r="K27" s="154">
        <v>4.8916036625493382E-2</v>
      </c>
      <c r="L27" s="154">
        <v>4.8749421556895184E-2</v>
      </c>
      <c r="M27" s="154">
        <v>4.9200000000000001E-2</v>
      </c>
      <c r="N27" s="56"/>
      <c r="O27" s="56"/>
      <c r="Q27" s="56"/>
    </row>
    <row r="28" spans="3:21" ht="20.100000000000001" customHeight="1">
      <c r="C28" s="127"/>
      <c r="D28" s="147"/>
      <c r="E28" s="147"/>
      <c r="F28" s="147"/>
      <c r="G28" s="155"/>
      <c r="H28" s="155"/>
      <c r="I28" s="155"/>
      <c r="J28" s="155"/>
      <c r="K28" s="155"/>
      <c r="L28" s="155"/>
      <c r="M28" s="155"/>
    </row>
    <row r="29" spans="3:21" ht="20.100000000000001" customHeight="1">
      <c r="C29" s="97" t="s">
        <v>28</v>
      </c>
      <c r="D29" s="156"/>
      <c r="E29" s="156"/>
      <c r="F29" s="156"/>
      <c r="G29" s="156"/>
      <c r="H29" s="156"/>
      <c r="I29" s="156"/>
      <c r="J29" s="156"/>
      <c r="K29" s="156"/>
      <c r="L29" s="156"/>
      <c r="M29" s="156"/>
      <c r="Q29" s="56"/>
      <c r="R29" s="56"/>
      <c r="S29" s="56"/>
      <c r="T29" s="56"/>
      <c r="U29" s="56"/>
    </row>
    <row r="30" spans="3:21" ht="20.100000000000001" customHeight="1">
      <c r="C30" s="127"/>
      <c r="D30" s="147"/>
      <c r="E30" s="147"/>
      <c r="F30" s="147"/>
      <c r="G30" s="147"/>
      <c r="H30" s="147"/>
      <c r="I30" s="147"/>
      <c r="J30" s="147"/>
      <c r="K30" s="147"/>
      <c r="L30" s="147"/>
      <c r="M30" s="147"/>
      <c r="Q30" s="56"/>
      <c r="R30" s="56"/>
      <c r="S30" s="56"/>
      <c r="T30" s="56"/>
      <c r="U30" s="56"/>
    </row>
    <row r="31" spans="3:21" ht="20.100000000000001" customHeight="1">
      <c r="C31" s="157" t="s">
        <v>29</v>
      </c>
      <c r="D31" s="155">
        <v>2.9509723595963393E-3</v>
      </c>
      <c r="E31" s="155">
        <v>3.5116648322922545E-3</v>
      </c>
      <c r="F31" s="155">
        <v>6.8868320611475166E-3</v>
      </c>
      <c r="G31" s="155">
        <v>7.3925067961610807E-3</v>
      </c>
      <c r="H31" s="155">
        <v>6.5826726523388925E-3</v>
      </c>
      <c r="I31" s="155">
        <v>3.3103698335418901E-3</v>
      </c>
      <c r="J31" s="155">
        <v>5.6071791209314848E-3</v>
      </c>
      <c r="K31" s="155">
        <v>5.046019780503559E-3</v>
      </c>
      <c r="L31" s="155">
        <v>1.0576208498273957E-2</v>
      </c>
      <c r="M31" s="155">
        <v>9.6891582279779731E-3</v>
      </c>
      <c r="P31" s="265"/>
      <c r="Q31" s="131"/>
      <c r="R31" s="85"/>
      <c r="S31" s="120"/>
    </row>
    <row r="32" spans="3:21" ht="20.100000000000001" customHeight="1">
      <c r="C32" s="157" t="s">
        <v>30</v>
      </c>
      <c r="D32" s="155">
        <v>6.3962650138039284E-4</v>
      </c>
      <c r="E32" s="155">
        <v>6.0214996603302296E-4</v>
      </c>
      <c r="F32" s="155">
        <v>1.0679787315108372E-3</v>
      </c>
      <c r="G32" s="155">
        <v>9.921180739591931E-4</v>
      </c>
      <c r="H32" s="155">
        <v>1.1067038858299297E-3</v>
      </c>
      <c r="I32" s="155">
        <v>1.0842847952648744E-3</v>
      </c>
      <c r="J32" s="155">
        <v>1.0707194252692987E-3</v>
      </c>
      <c r="K32" s="155">
        <v>1.0419799993986669E-3</v>
      </c>
      <c r="L32" s="155">
        <v>9.7734453180609677E-4</v>
      </c>
      <c r="M32" s="155">
        <v>9.3176439752821441E-4</v>
      </c>
      <c r="P32" s="85"/>
      <c r="Q32" s="131"/>
      <c r="R32" s="56"/>
      <c r="S32" s="120"/>
    </row>
    <row r="33" spans="3:19" ht="20.100000000000001" customHeight="1">
      <c r="C33" s="157" t="s">
        <v>31</v>
      </c>
      <c r="D33" s="155">
        <v>0.11167914217602301</v>
      </c>
      <c r="E33" s="155">
        <v>0.1033204415776488</v>
      </c>
      <c r="F33" s="155">
        <v>0.1126256053350058</v>
      </c>
      <c r="G33" s="155">
        <v>0.10480534643055543</v>
      </c>
      <c r="H33" s="155">
        <v>9.876006405888349E-2</v>
      </c>
      <c r="I33" s="155">
        <v>9.8418582994096462E-2</v>
      </c>
      <c r="J33" s="155">
        <v>0.10092747341776917</v>
      </c>
      <c r="K33" s="155">
        <v>0.10015075094177527</v>
      </c>
      <c r="L33" s="155">
        <v>0.10866499674754261</v>
      </c>
      <c r="M33" s="155">
        <v>0.1056109402706065</v>
      </c>
      <c r="P33" s="85"/>
      <c r="Q33" s="131"/>
      <c r="R33" s="56"/>
      <c r="S33" s="120"/>
    </row>
    <row r="34" spans="3:19" ht="20.100000000000001" customHeight="1">
      <c r="C34" s="157" t="s">
        <v>32</v>
      </c>
      <c r="D34" s="155">
        <v>0.12967627533343809</v>
      </c>
      <c r="E34" s="155">
        <v>0.13446850879332212</v>
      </c>
      <c r="F34" s="155">
        <v>0.14002741413930159</v>
      </c>
      <c r="G34" s="155">
        <v>0.16455195589947894</v>
      </c>
      <c r="H34" s="155">
        <v>0.14758007190385447</v>
      </c>
      <c r="I34" s="155">
        <v>0.15848079927165476</v>
      </c>
      <c r="J34" s="155">
        <v>0.14941635166583758</v>
      </c>
      <c r="K34" s="155">
        <v>0.13765214541661663</v>
      </c>
      <c r="L34" s="155">
        <v>0.11415042296185583</v>
      </c>
      <c r="M34" s="155">
        <v>0.12487610489481417</v>
      </c>
      <c r="P34" s="265"/>
      <c r="Q34" s="131"/>
    </row>
    <row r="35" spans="3:19" ht="20.100000000000001" customHeight="1">
      <c r="C35" s="157" t="s">
        <v>33</v>
      </c>
      <c r="D35" s="155">
        <v>3.5220348277429899E-3</v>
      </c>
      <c r="E35" s="155">
        <v>3.7062161664027028E-3</v>
      </c>
      <c r="F35" s="155">
        <v>2.6130438778814418E-3</v>
      </c>
      <c r="G35" s="155">
        <v>1.6603679106308479E-3</v>
      </c>
      <c r="H35" s="155">
        <v>1.8817683123817733E-3</v>
      </c>
      <c r="I35" s="155">
        <v>1.9706826285860591E-3</v>
      </c>
      <c r="J35" s="155">
        <v>1.221211670803487E-3</v>
      </c>
      <c r="K35" s="155">
        <v>9.3365385314602258E-4</v>
      </c>
      <c r="L35" s="155">
        <v>2.1044346905326303E-3</v>
      </c>
      <c r="M35" s="155">
        <v>3.8267830835915229E-3</v>
      </c>
      <c r="Q35" s="131"/>
      <c r="R35" s="56"/>
      <c r="S35" s="120"/>
    </row>
    <row r="36" spans="3:19" ht="20.100000000000001" customHeight="1">
      <c r="C36" s="157" t="s">
        <v>34</v>
      </c>
      <c r="D36" s="155">
        <v>9.6831351627511705E-2</v>
      </c>
      <c r="E36" s="155">
        <v>8.1572468474057247E-2</v>
      </c>
      <c r="F36" s="155">
        <v>8.1028550938174529E-2</v>
      </c>
      <c r="G36" s="155">
        <v>7.8761293192838866E-2</v>
      </c>
      <c r="H36" s="155">
        <v>7.5447346641073457E-2</v>
      </c>
      <c r="I36" s="155">
        <v>7.8508946304110955E-2</v>
      </c>
      <c r="J36" s="155">
        <v>8.2079222158869133E-2</v>
      </c>
      <c r="K36" s="155">
        <v>7.1474666045424864E-2</v>
      </c>
      <c r="L36" s="155">
        <v>7.8783387977299474E-2</v>
      </c>
      <c r="M36" s="155">
        <v>7.3340311507124001E-2</v>
      </c>
      <c r="Q36" s="85"/>
      <c r="R36" s="56"/>
      <c r="S36" s="120"/>
    </row>
    <row r="37" spans="3:19" ht="20.100000000000001" customHeight="1">
      <c r="C37" s="157" t="s">
        <v>35</v>
      </c>
      <c r="D37" s="155">
        <v>0.14783512319425535</v>
      </c>
      <c r="E37" s="155">
        <v>0.13925615356034143</v>
      </c>
      <c r="F37" s="155">
        <v>0.14016047422146727</v>
      </c>
      <c r="G37" s="155">
        <v>0.12513523927154685</v>
      </c>
      <c r="H37" s="155">
        <v>0.12391770526047272</v>
      </c>
      <c r="I37" s="155">
        <v>0.12635467153003185</v>
      </c>
      <c r="J37" s="155">
        <v>0.12703970247629764</v>
      </c>
      <c r="K37" s="155">
        <v>0.11597983907767033</v>
      </c>
      <c r="L37" s="155">
        <v>0.11637486500532952</v>
      </c>
      <c r="M37" s="155">
        <v>0.11061514642352262</v>
      </c>
      <c r="P37" s="121"/>
      <c r="Q37" s="85"/>
      <c r="R37" s="85"/>
      <c r="S37" s="133"/>
    </row>
    <row r="38" spans="3:19" ht="20.100000000000001" customHeight="1">
      <c r="C38" s="157" t="s">
        <v>36</v>
      </c>
      <c r="D38" s="155">
        <v>2.2838340235228995E-2</v>
      </c>
      <c r="E38" s="155">
        <v>3.4388950490634056E-2</v>
      </c>
      <c r="F38" s="155">
        <v>3.5299300583723082E-2</v>
      </c>
      <c r="G38" s="155">
        <v>3.3022868716928569E-2</v>
      </c>
      <c r="H38" s="155">
        <v>7.3245205084765064E-2</v>
      </c>
      <c r="I38" s="155">
        <v>7.1527898518702684E-2</v>
      </c>
      <c r="J38" s="155">
        <v>6.5508049248516137E-2</v>
      </c>
      <c r="K38" s="155">
        <v>6.9264722908145074E-2</v>
      </c>
      <c r="L38" s="155">
        <v>6.9859381713766683E-2</v>
      </c>
      <c r="M38" s="155">
        <v>7.785079347137458E-2</v>
      </c>
      <c r="P38" s="85"/>
      <c r="Q38" s="85"/>
      <c r="R38" s="56"/>
      <c r="S38" s="133"/>
    </row>
    <row r="39" spans="3:19" ht="20.100000000000001" customHeight="1">
      <c r="C39" s="157" t="s">
        <v>37</v>
      </c>
      <c r="D39" s="155">
        <v>8.1272486486397399E-2</v>
      </c>
      <c r="E39" s="155">
        <v>8.8133737431799572E-2</v>
      </c>
      <c r="F39" s="155">
        <v>8.690738033708921E-2</v>
      </c>
      <c r="G39" s="155">
        <v>8.3316774386867701E-2</v>
      </c>
      <c r="H39" s="155">
        <v>8.8401230458562338E-2</v>
      </c>
      <c r="I39" s="155">
        <v>8.9236723033474505E-2</v>
      </c>
      <c r="J39" s="155">
        <v>8.7627535856297775E-2</v>
      </c>
      <c r="K39" s="155">
        <v>0.10508274143841335</v>
      </c>
      <c r="L39" s="155">
        <v>0.10324839776320485</v>
      </c>
      <c r="M39" s="155">
        <v>0.10181156866508695</v>
      </c>
      <c r="P39" s="121"/>
      <c r="Q39" s="131"/>
    </row>
    <row r="40" spans="3:19" ht="20.100000000000001" customHeight="1">
      <c r="C40" s="157" t="s">
        <v>38</v>
      </c>
      <c r="D40" s="155">
        <v>3.3466185503635587E-2</v>
      </c>
      <c r="E40" s="155">
        <v>3.9309781807076324E-2</v>
      </c>
      <c r="F40" s="155">
        <v>4.959869003784631E-2</v>
      </c>
      <c r="G40" s="155">
        <v>5.1746207909783612E-2</v>
      </c>
      <c r="H40" s="155">
        <v>5.1078206232976223E-2</v>
      </c>
      <c r="I40" s="155">
        <v>4.5755203383449128E-2</v>
      </c>
      <c r="J40" s="155">
        <v>4.7964344085563479E-2</v>
      </c>
      <c r="K40" s="155">
        <v>4.4714168653563952E-2</v>
      </c>
      <c r="L40" s="155">
        <v>4.1696573038999471E-2</v>
      </c>
      <c r="M40" s="155">
        <v>3.6611242195728491E-2</v>
      </c>
      <c r="P40" s="121"/>
      <c r="Q40" s="131"/>
      <c r="R40" s="131"/>
    </row>
    <row r="41" spans="3:19" ht="20.100000000000001" customHeight="1">
      <c r="C41" s="157" t="s">
        <v>39</v>
      </c>
      <c r="D41" s="155">
        <v>0.11234533512085713</v>
      </c>
      <c r="E41" s="155">
        <v>5.2128033652146362E-2</v>
      </c>
      <c r="F41" s="155">
        <v>5.9499607238117563E-2</v>
      </c>
      <c r="G41" s="155">
        <v>5.3007373339094256E-2</v>
      </c>
      <c r="H41" s="155">
        <v>6.1853458274441706E-2</v>
      </c>
      <c r="I41" s="155">
        <v>6.7575616407751615E-2</v>
      </c>
      <c r="J41" s="155">
        <v>6.6641780155928268E-2</v>
      </c>
      <c r="K41" s="155">
        <v>6.8126139598557928E-2</v>
      </c>
      <c r="L41" s="155">
        <v>9.8054995627977523E-2</v>
      </c>
      <c r="M41" s="155">
        <v>9.9886604520974503E-2</v>
      </c>
      <c r="P41" s="121"/>
      <c r="Q41" s="131"/>
    </row>
    <row r="42" spans="3:19" ht="20.100000000000001" customHeight="1">
      <c r="C42" s="157" t="s">
        <v>274</v>
      </c>
      <c r="D42" s="155">
        <v>0.12036189702195466</v>
      </c>
      <c r="E42" s="155">
        <v>0.1114585776672499</v>
      </c>
      <c r="F42" s="155">
        <v>0.1095992919287348</v>
      </c>
      <c r="G42" s="155">
        <v>0.11362996915455034</v>
      </c>
      <c r="H42" s="155">
        <v>0.10899743862588836</v>
      </c>
      <c r="I42" s="155">
        <v>0.10545051849791402</v>
      </c>
      <c r="J42" s="155">
        <v>0.10651576572729808</v>
      </c>
      <c r="K42" s="155">
        <v>0.11025653692058912</v>
      </c>
      <c r="L42" s="155">
        <v>0.11329750146345628</v>
      </c>
      <c r="M42" s="155">
        <v>0.10717240070270269</v>
      </c>
      <c r="P42" s="85"/>
      <c r="Q42" s="131"/>
      <c r="R42" s="131"/>
    </row>
    <row r="43" spans="3:19" ht="20.100000000000001" customHeight="1">
      <c r="C43" s="157" t="s">
        <v>40</v>
      </c>
      <c r="D43" s="155">
        <v>2.3096703205524101E-2</v>
      </c>
      <c r="E43" s="155">
        <v>2.0856176949486462E-2</v>
      </c>
      <c r="F43" s="155">
        <v>2.4467625113159728E-2</v>
      </c>
      <c r="G43" s="155">
        <v>4.0489725643221716E-2</v>
      </c>
      <c r="H43" s="155">
        <v>3.7643225785249528E-2</v>
      </c>
      <c r="I43" s="155">
        <v>3.4585492643961671E-2</v>
      </c>
      <c r="J43" s="155">
        <v>3.4033736610322878E-2</v>
      </c>
      <c r="K43" s="155">
        <v>4.0521983109129592E-2</v>
      </c>
      <c r="L43" s="155">
        <v>3.4175233259302204E-2</v>
      </c>
      <c r="M43" s="155">
        <v>3.9383864719580219E-2</v>
      </c>
      <c r="P43" s="85"/>
      <c r="Q43" s="131"/>
    </row>
    <row r="44" spans="3:19" ht="20.100000000000001" customHeight="1">
      <c r="C44" s="157" t="s">
        <v>41</v>
      </c>
      <c r="D44" s="155">
        <v>2.874997771391373E-2</v>
      </c>
      <c r="E44" s="155">
        <v>2.8772030187757685E-2</v>
      </c>
      <c r="F44" s="155">
        <v>2.6877073351155419E-2</v>
      </c>
      <c r="G44" s="155">
        <v>2.6225247353066486E-2</v>
      </c>
      <c r="H44" s="155">
        <v>2.3697800985905036E-2</v>
      </c>
      <c r="I44" s="155">
        <v>2.2826979166598121E-2</v>
      </c>
      <c r="J44" s="155">
        <v>2.2618034976201823E-2</v>
      </c>
      <c r="K44" s="155">
        <v>2.267967780357227E-2</v>
      </c>
      <c r="L44" s="155">
        <v>2.5533377790920013E-2</v>
      </c>
      <c r="M44" s="155">
        <v>2.4411161360905757E-2</v>
      </c>
      <c r="S44" s="121"/>
    </row>
    <row r="45" spans="3:19" ht="20.100000000000001" customHeight="1">
      <c r="C45" s="157" t="s">
        <v>42</v>
      </c>
      <c r="D45" s="155">
        <v>1.1340152472288589E-2</v>
      </c>
      <c r="E45" s="155">
        <v>9.5308509853970023E-3</v>
      </c>
      <c r="F45" s="155">
        <v>9.2766405777110275E-3</v>
      </c>
      <c r="G45" s="155">
        <v>8.1993306667686051E-3</v>
      </c>
      <c r="H45" s="155">
        <v>7.4779314217298925E-3</v>
      </c>
      <c r="I45" s="155">
        <v>6.424803448139566E-3</v>
      </c>
      <c r="J45" s="155">
        <v>6.3859336634863473E-3</v>
      </c>
      <c r="K45" s="155">
        <v>5.8863204610152169E-3</v>
      </c>
      <c r="L45" s="155">
        <v>5.5329435860449229E-3</v>
      </c>
      <c r="M45" s="155">
        <v>4.9303972427032355E-3</v>
      </c>
    </row>
    <row r="46" spans="3:19" ht="20.100000000000001" customHeight="1">
      <c r="C46" s="157" t="s">
        <v>43</v>
      </c>
      <c r="D46" s="155">
        <v>1.4297581659559761E-3</v>
      </c>
      <c r="E46" s="155">
        <v>1.2265630618017479E-3</v>
      </c>
      <c r="F46" s="155">
        <v>7.5080767136906693E-4</v>
      </c>
      <c r="G46" s="155">
        <v>6.850446072054477E-4</v>
      </c>
      <c r="H46" s="155">
        <v>6.3776156280862873E-4</v>
      </c>
      <c r="I46" s="155">
        <v>5.7752001350570284E-4</v>
      </c>
      <c r="J46" s="155">
        <v>5.3220191042219461E-4</v>
      </c>
      <c r="K46" s="155">
        <v>5.499402387170785E-4</v>
      </c>
      <c r="L46" s="155">
        <v>1.1625484080601139E-3</v>
      </c>
      <c r="M46" s="155">
        <v>1.1210831735257052E-3</v>
      </c>
      <c r="P46" s="85"/>
    </row>
    <row r="47" spans="3:19" ht="20.100000000000001" customHeight="1">
      <c r="C47" s="157" t="s">
        <v>44</v>
      </c>
      <c r="D47" s="155">
        <v>7.4957556469535018E-3</v>
      </c>
      <c r="E47" s="155">
        <v>6.4373291701362578E-3</v>
      </c>
      <c r="F47" s="155">
        <v>5.8443653795335823E-3</v>
      </c>
      <c r="G47" s="155">
        <v>5.1920645218805064E-3</v>
      </c>
      <c r="H47" s="155">
        <v>5.1005625717191845E-3</v>
      </c>
      <c r="I47" s="155">
        <v>4.9380346044557996E-3</v>
      </c>
      <c r="J47" s="155">
        <v>4.4606665488955239E-3</v>
      </c>
      <c r="K47" s="155">
        <v>3.8603784689795074E-3</v>
      </c>
      <c r="L47" s="155">
        <v>3.5053888366986937E-3</v>
      </c>
      <c r="M47" s="155">
        <v>3.6043462707849622E-3</v>
      </c>
      <c r="P47" s="85"/>
    </row>
    <row r="48" spans="3:19" ht="20.100000000000001" customHeight="1">
      <c r="C48" s="157" t="s">
        <v>45</v>
      </c>
      <c r="D48" s="155">
        <v>5.9735967327801008E-3</v>
      </c>
      <c r="E48" s="155">
        <v>7.8898568507411067E-3</v>
      </c>
      <c r="F48" s="155">
        <v>6.6042313546244161E-3</v>
      </c>
      <c r="G48" s="155">
        <v>7.51089432454226E-3</v>
      </c>
      <c r="H48" s="155">
        <v>8.4090028490031842E-3</v>
      </c>
      <c r="I48" s="155">
        <v>9.440804351923484E-3</v>
      </c>
      <c r="J48" s="155">
        <v>1.1502722576475251E-2</v>
      </c>
      <c r="K48" s="155">
        <v>1.3999243506123225E-2</v>
      </c>
      <c r="L48" s="155">
        <v>1.4131519624670089E-2</v>
      </c>
      <c r="M48" s="155">
        <v>1.541985535373624E-2</v>
      </c>
      <c r="P48" s="85"/>
    </row>
    <row r="49" spans="3:16" ht="20.100000000000001" customHeight="1">
      <c r="C49" s="157" t="s">
        <v>46</v>
      </c>
      <c r="D49" s="155">
        <v>3.5189940576529151E-3</v>
      </c>
      <c r="E49" s="155">
        <v>8.3893237853443006E-2</v>
      </c>
      <c r="F49" s="155">
        <v>3.2298875532331343E-2</v>
      </c>
      <c r="G49" s="155">
        <v>2.9831569595293147E-2</v>
      </c>
      <c r="H49" s="155">
        <v>1.7861433364824403E-2</v>
      </c>
      <c r="I49" s="155">
        <v>1.560264212067655E-2</v>
      </c>
      <c r="J49" s="155">
        <v>1.9811341671082922E-2</v>
      </c>
      <c r="K49" s="155">
        <v>2.4364046676284855E-2</v>
      </c>
      <c r="L49" s="155">
        <v>4.5384264300639644E-3</v>
      </c>
      <c r="M49" s="155">
        <v>5.7054754384286924E-3</v>
      </c>
      <c r="O49" s="133"/>
      <c r="P49" s="50"/>
    </row>
    <row r="50" spans="3:16" ht="20.100000000000001" customHeight="1">
      <c r="C50" s="157" t="s">
        <v>273</v>
      </c>
      <c r="D50" s="155">
        <v>5.510371569452286E-2</v>
      </c>
      <c r="E50" s="155">
        <v>4.9566010581677845E-2</v>
      </c>
      <c r="F50" s="155">
        <v>6.8622462039138785E-2</v>
      </c>
      <c r="G50" s="155">
        <v>6.3868126972828329E-2</v>
      </c>
      <c r="H50" s="155">
        <v>6.0339830464542756E-2</v>
      </c>
      <c r="I50" s="155">
        <v>5.7945213477244531E-2</v>
      </c>
      <c r="J50" s="155">
        <v>5.9055177315819551E-2</v>
      </c>
      <c r="K50" s="155">
        <v>5.8366769334731831E-2</v>
      </c>
      <c r="L50" s="155">
        <v>5.3632534077655947E-2</v>
      </c>
      <c r="M50" s="155">
        <v>5.3202699620215746E-2</v>
      </c>
      <c r="O50" s="133"/>
      <c r="P50" s="50"/>
    </row>
    <row r="51" spans="3:16" ht="20.100000000000001" customHeight="1">
      <c r="C51" s="127"/>
      <c r="E51" s="147"/>
      <c r="F51" s="147"/>
      <c r="G51" s="147"/>
      <c r="H51" s="147"/>
      <c r="I51" s="147"/>
      <c r="J51" s="147"/>
      <c r="K51" s="147"/>
      <c r="L51" s="147"/>
      <c r="M51" s="147"/>
      <c r="O51" s="85"/>
      <c r="P51" s="50"/>
    </row>
    <row r="52" spans="3:16" ht="31.5">
      <c r="C52" s="97" t="s">
        <v>206</v>
      </c>
      <c r="D52" s="149" t="s">
        <v>84</v>
      </c>
      <c r="E52" s="149" t="s">
        <v>180</v>
      </c>
      <c r="F52" s="149" t="s">
        <v>276</v>
      </c>
      <c r="G52" s="149" t="s">
        <v>257</v>
      </c>
      <c r="H52" s="149" t="s">
        <v>262</v>
      </c>
      <c r="I52" s="149" t="s">
        <v>267</v>
      </c>
      <c r="J52" s="149" t="s">
        <v>275</v>
      </c>
      <c r="K52" s="149" t="s">
        <v>282</v>
      </c>
      <c r="L52" s="149" t="s">
        <v>290</v>
      </c>
      <c r="M52" s="149" t="s">
        <v>293</v>
      </c>
      <c r="N52" s="133"/>
    </row>
    <row r="53" spans="3:16" ht="20.100000000000001" customHeight="1">
      <c r="C53" s="127" t="s">
        <v>47</v>
      </c>
      <c r="D53" s="147">
        <v>2018.3426923909046</v>
      </c>
      <c r="E53" s="147">
        <v>642.11601732111205</v>
      </c>
      <c r="F53" s="147">
        <v>1222.3211843431534</v>
      </c>
      <c r="G53" s="147">
        <v>1885.290464786611</v>
      </c>
      <c r="H53" s="147">
        <v>2830.4224610759702</v>
      </c>
      <c r="I53" s="147">
        <v>774.8357750253482</v>
      </c>
      <c r="J53" s="147">
        <v>1711.3657750253483</v>
      </c>
      <c r="K53" s="147">
        <v>2457.6921474792116</v>
      </c>
      <c r="L53" s="147">
        <v>3709.4</v>
      </c>
      <c r="M53" s="147">
        <v>985.39079668845966</v>
      </c>
      <c r="N53" s="158"/>
      <c r="O53" s="85"/>
      <c r="P53" s="85"/>
    </row>
    <row r="54" spans="3:16">
      <c r="D54" s="147"/>
      <c r="E54" s="147"/>
      <c r="F54" s="147"/>
      <c r="G54" s="147"/>
      <c r="H54" s="147"/>
      <c r="I54" s="147"/>
      <c r="J54" s="147"/>
      <c r="K54" s="147"/>
      <c r="L54" s="147"/>
      <c r="M54" s="147"/>
      <c r="N54" s="65"/>
      <c r="P54" s="85"/>
    </row>
    <row r="55" spans="3:16">
      <c r="P55" s="85"/>
    </row>
    <row r="56" spans="3:16" ht="16.350000000000001" customHeight="1">
      <c r="D56" s="147"/>
      <c r="E56" s="259"/>
      <c r="F56" s="259"/>
      <c r="G56" s="259"/>
      <c r="H56" s="259"/>
      <c r="I56" s="259"/>
      <c r="J56" s="259"/>
      <c r="K56" s="259"/>
      <c r="L56" s="259"/>
      <c r="M56" s="259"/>
      <c r="N56" s="56"/>
      <c r="P56" s="56"/>
    </row>
    <row r="57" spans="3:16">
      <c r="D57" s="159"/>
      <c r="E57" s="159"/>
      <c r="F57" s="159"/>
      <c r="G57" s="159"/>
      <c r="H57" s="159"/>
      <c r="I57" s="159"/>
      <c r="J57" s="159"/>
      <c r="K57" s="159"/>
      <c r="L57" s="159"/>
      <c r="M57" s="159"/>
      <c r="O57" s="56"/>
    </row>
    <row r="58" spans="3:16">
      <c r="D58" s="147"/>
      <c r="E58" s="147"/>
      <c r="F58" s="147"/>
      <c r="G58" s="147"/>
      <c r="H58" s="147"/>
      <c r="I58" s="147"/>
      <c r="J58" s="147"/>
      <c r="K58" s="147"/>
      <c r="L58" s="147"/>
      <c r="M58" s="147"/>
      <c r="O58" s="133"/>
      <c r="P58" s="49"/>
    </row>
    <row r="59" spans="3:16">
      <c r="D59" s="160"/>
      <c r="E59" s="294"/>
      <c r="F59" s="294"/>
      <c r="G59" s="294"/>
      <c r="H59" s="294"/>
      <c r="I59" s="294"/>
      <c r="J59" s="294"/>
      <c r="K59" s="294"/>
      <c r="L59" s="294"/>
      <c r="M59" s="294"/>
      <c r="O59" s="56"/>
      <c r="P59" s="49"/>
    </row>
    <row r="60" spans="3:16">
      <c r="L60" s="160"/>
      <c r="M60" s="160"/>
      <c r="P60" s="49"/>
    </row>
    <row r="61" spans="3:16">
      <c r="K61" s="147"/>
    </row>
    <row r="62" spans="3:16">
      <c r="E62" s="147"/>
      <c r="F62" s="147"/>
      <c r="G62" s="147"/>
      <c r="K62" s="160"/>
    </row>
    <row r="66" spans="3:3">
      <c r="C66" s="127"/>
    </row>
    <row r="67" spans="3:3">
      <c r="C67" s="127"/>
    </row>
    <row r="68" spans="3:3">
      <c r="C68" s="127"/>
    </row>
    <row r="69" spans="3:3">
      <c r="C69" s="127"/>
    </row>
  </sheetData>
  <hyperlinks>
    <hyperlink ref="O6" location="Cover!A1" display="cover" xr:uid="{3A54D2DD-226C-41DB-B5E6-FDB3A3B77845}"/>
  </hyperlinks>
  <printOptions horizontalCentered="1" verticalCentered="1"/>
  <pageMargins left="0.31496062992125984" right="0.31496062992125984" top="0.15748031496062992" bottom="0.15748031496062992" header="0.31496062992125984" footer="0.31496062992125984"/>
  <pageSetup paperSize="9" scale="53" orientation="landscape" r:id="rId1"/>
  <headerFooter>
    <oddFooter>&amp;L&amp;12&amp;D &amp;T&amp;C&amp;12Page &amp;P of &amp;N&amp;R&amp;"-,Bold"&amp;12Optima bank&amp;"-,Regular"
Results factsheet</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25919-E30B-45A2-AD21-233E19EB8583}">
  <sheetPr>
    <tabColor theme="5"/>
    <pageSetUpPr fitToPage="1"/>
  </sheetPr>
  <dimension ref="C1:AJ70"/>
  <sheetViews>
    <sheetView view="pageBreakPreview" zoomScale="70" zoomScaleNormal="100" zoomScaleSheetLayoutView="70" workbookViewId="0">
      <pane ySplit="7" topLeftCell="A8" activePane="bottomLeft" state="frozen"/>
      <selection activeCell="X22" sqref="X22"/>
      <selection pane="bottomLeft" activeCell="S7" sqref="S7"/>
    </sheetView>
  </sheetViews>
  <sheetFormatPr defaultColWidth="9.140625" defaultRowHeight="15.75"/>
  <cols>
    <col min="1" max="1" width="5.42578125" style="33" customWidth="1"/>
    <col min="2" max="2" width="4.5703125" style="33" customWidth="1"/>
    <col min="3" max="3" width="35.5703125" style="33" customWidth="1"/>
    <col min="4" max="6" width="12.85546875" style="33" hidden="1" customWidth="1"/>
    <col min="7" max="12" width="12.85546875" style="33" customWidth="1"/>
    <col min="13" max="16" width="10.42578125" style="33" customWidth="1"/>
    <col min="17" max="17" width="5.28515625" style="33" customWidth="1"/>
    <col min="18" max="18" width="10.28515625" style="33" bestFit="1" customWidth="1"/>
    <col min="19" max="20" width="12.85546875" style="33" customWidth="1"/>
    <col min="21" max="21" width="18" style="33" bestFit="1" customWidth="1"/>
    <col min="22" max="22" width="10.85546875" style="33" bestFit="1" customWidth="1"/>
    <col min="23" max="23" width="13.5703125" style="33" bestFit="1" customWidth="1"/>
    <col min="24" max="26" width="10.85546875" style="33" bestFit="1" customWidth="1"/>
    <col min="27" max="16384" width="9.140625" style="33"/>
  </cols>
  <sheetData>
    <row r="1" spans="3:36" ht="18.75" customHeight="1">
      <c r="C1" s="31"/>
      <c r="D1" s="161"/>
      <c r="E1" s="31"/>
      <c r="F1" s="31"/>
      <c r="G1" s="31"/>
      <c r="H1" s="31"/>
      <c r="I1" s="31"/>
      <c r="J1" s="31"/>
      <c r="K1" s="31"/>
      <c r="L1" s="31"/>
      <c r="M1" s="31"/>
      <c r="N1" s="31"/>
      <c r="O1" s="31"/>
      <c r="P1" s="31"/>
      <c r="S1" s="31"/>
      <c r="T1" s="31"/>
    </row>
    <row r="2" spans="3:36" ht="15.75" customHeight="1">
      <c r="C2" s="31"/>
      <c r="D2" s="161"/>
      <c r="E2" s="31"/>
      <c r="F2" s="31"/>
      <c r="G2" s="31"/>
      <c r="H2" s="31"/>
      <c r="I2" s="31"/>
      <c r="J2" s="31"/>
      <c r="K2" s="31"/>
      <c r="L2" s="31"/>
      <c r="M2" s="31"/>
      <c r="N2" s="31"/>
      <c r="O2" s="31"/>
      <c r="P2" s="31"/>
      <c r="S2" s="31"/>
      <c r="T2" s="31"/>
    </row>
    <row r="3" spans="3:36">
      <c r="C3" s="31"/>
      <c r="D3" s="31"/>
      <c r="E3" s="31"/>
      <c r="F3" s="31"/>
      <c r="G3" s="31"/>
      <c r="H3" s="31"/>
      <c r="I3" s="31"/>
      <c r="J3" s="31"/>
      <c r="K3" s="31"/>
      <c r="L3" s="31"/>
      <c r="M3" s="31"/>
      <c r="N3" s="31"/>
      <c r="O3" s="31"/>
      <c r="P3" s="31"/>
      <c r="S3" s="31"/>
      <c r="T3" s="31"/>
    </row>
    <row r="4" spans="3:36" ht="23.25" customHeight="1">
      <c r="C4" s="162"/>
      <c r="D4" s="162"/>
      <c r="E4" s="162"/>
      <c r="F4" s="162"/>
      <c r="G4" s="162"/>
      <c r="H4" s="162"/>
      <c r="I4" s="162"/>
      <c r="J4" s="162"/>
      <c r="K4" s="162"/>
      <c r="L4" s="162"/>
      <c r="M4" s="162"/>
      <c r="N4" s="162"/>
      <c r="O4" s="162"/>
      <c r="P4" s="162"/>
      <c r="S4" s="162"/>
      <c r="T4" s="162"/>
    </row>
    <row r="5" spans="3:36" ht="23.25" customHeight="1">
      <c r="C5" s="2" t="s">
        <v>48</v>
      </c>
      <c r="D5" s="162"/>
      <c r="E5" s="162"/>
      <c r="F5" s="162"/>
      <c r="G5" s="162"/>
      <c r="H5" s="162"/>
      <c r="I5" s="162"/>
      <c r="J5" s="162"/>
      <c r="K5" s="162"/>
      <c r="L5" s="162"/>
      <c r="M5" s="162"/>
      <c r="N5" s="162"/>
      <c r="O5" s="162"/>
      <c r="P5" s="162"/>
      <c r="S5" s="162"/>
      <c r="T5" s="162"/>
      <c r="V5" s="34"/>
    </row>
    <row r="6" spans="3:36" ht="23.25" customHeight="1">
      <c r="C6" s="162"/>
      <c r="D6" s="162"/>
      <c r="E6" s="162"/>
      <c r="F6" s="162"/>
      <c r="G6" s="162"/>
      <c r="H6" s="162"/>
      <c r="I6" s="162"/>
      <c r="J6" s="162"/>
      <c r="K6" s="162"/>
      <c r="L6" s="162"/>
      <c r="M6" s="162"/>
      <c r="N6" s="162"/>
      <c r="O6" s="162"/>
      <c r="P6" s="162"/>
      <c r="S6" s="43" t="s">
        <v>81</v>
      </c>
      <c r="U6" s="164"/>
      <c r="V6" s="164"/>
      <c r="W6" s="164"/>
      <c r="X6" s="164"/>
      <c r="Y6" s="164"/>
      <c r="Z6" s="164"/>
      <c r="AA6" s="164"/>
    </row>
    <row r="7" spans="3:36">
      <c r="C7" s="67" t="s">
        <v>3</v>
      </c>
      <c r="D7" s="163" t="s">
        <v>1</v>
      </c>
      <c r="E7" s="163" t="s">
        <v>2</v>
      </c>
      <c r="F7" s="163" t="s">
        <v>0</v>
      </c>
      <c r="G7" s="163" t="s">
        <v>82</v>
      </c>
      <c r="H7" s="163" t="s">
        <v>179</v>
      </c>
      <c r="I7" s="163" t="s">
        <v>186</v>
      </c>
      <c r="J7" s="163" t="s">
        <v>255</v>
      </c>
      <c r="K7" s="163" t="s">
        <v>260</v>
      </c>
      <c r="L7" s="163" t="s">
        <v>265</v>
      </c>
      <c r="M7" s="163" t="s">
        <v>271</v>
      </c>
      <c r="N7" s="163" t="s">
        <v>278</v>
      </c>
      <c r="O7" s="163" t="s">
        <v>288</v>
      </c>
      <c r="P7" s="163" t="s">
        <v>292</v>
      </c>
      <c r="S7" s="163"/>
      <c r="T7" s="163"/>
    </row>
    <row r="8" spans="3:36">
      <c r="K8" s="164"/>
      <c r="L8" s="164"/>
      <c r="M8" s="164"/>
      <c r="N8" s="164"/>
      <c r="O8" s="164"/>
      <c r="P8" s="164"/>
      <c r="U8" s="85"/>
      <c r="X8" s="164"/>
      <c r="Y8" s="164"/>
      <c r="Z8" s="164"/>
      <c r="AA8" s="164"/>
      <c r="AB8" s="164"/>
      <c r="AC8" s="56"/>
    </row>
    <row r="9" spans="3:36" ht="20.100000000000001" customHeight="1">
      <c r="C9" s="53" t="s">
        <v>49</v>
      </c>
      <c r="D9" s="165">
        <v>1887.6024264</v>
      </c>
      <c r="E9" s="165">
        <v>2177.2086047100001</v>
      </c>
      <c r="F9" s="166">
        <v>2377.8960312499999</v>
      </c>
      <c r="G9" s="166">
        <v>3191.8041242099994</v>
      </c>
      <c r="H9" s="166">
        <v>3330.6303054599994</v>
      </c>
      <c r="I9" s="166">
        <v>3715.1388305</v>
      </c>
      <c r="J9" s="166">
        <v>4131.6279942600004</v>
      </c>
      <c r="K9" s="166">
        <v>4643.4117347700012</v>
      </c>
      <c r="L9" s="166">
        <v>4772.8286248500017</v>
      </c>
      <c r="M9" s="166">
        <v>5192.3213825400535</v>
      </c>
      <c r="N9" s="166">
        <v>5648.0537589099977</v>
      </c>
      <c r="O9" s="166">
        <v>6298.5795956800002</v>
      </c>
      <c r="P9" s="166">
        <v>6403.8235079299893</v>
      </c>
      <c r="S9" s="258"/>
      <c r="T9" s="50"/>
      <c r="U9" s="50"/>
      <c r="W9" s="164"/>
      <c r="X9" s="164"/>
      <c r="Y9" s="164"/>
      <c r="Z9" s="164"/>
      <c r="AA9" s="164"/>
      <c r="AB9" s="164"/>
      <c r="AC9" s="164"/>
      <c r="AF9" s="56"/>
      <c r="AG9" s="56"/>
      <c r="AH9" s="56"/>
      <c r="AI9" s="56"/>
      <c r="AJ9" s="56"/>
    </row>
    <row r="10" spans="3:36" ht="20.100000000000001" customHeight="1">
      <c r="C10" s="167" t="s">
        <v>50</v>
      </c>
      <c r="D10" s="168">
        <v>1206.0672747599999</v>
      </c>
      <c r="E10" s="168">
        <v>1427.03921068</v>
      </c>
      <c r="F10" s="169">
        <v>1408.6532958099999</v>
      </c>
      <c r="G10" s="169">
        <v>1612.4394062899999</v>
      </c>
      <c r="H10" s="169">
        <v>1640.4077212299994</v>
      </c>
      <c r="I10" s="169">
        <v>1678.9350609200001</v>
      </c>
      <c r="J10" s="169">
        <v>1988.7772208400004</v>
      </c>
      <c r="K10" s="169">
        <v>1937.3332947700005</v>
      </c>
      <c r="L10" s="169">
        <v>1953.8771091000003</v>
      </c>
      <c r="M10" s="169">
        <v>2352.916068811593</v>
      </c>
      <c r="N10" s="169">
        <v>2561.3796707999986</v>
      </c>
      <c r="O10" s="169">
        <v>2707.4054150100005</v>
      </c>
      <c r="P10" s="169">
        <v>2924.0678806199903</v>
      </c>
      <c r="S10" s="172"/>
      <c r="T10" s="328"/>
      <c r="U10" s="164"/>
      <c r="V10" s="164"/>
      <c r="W10" s="56"/>
      <c r="X10" s="56"/>
      <c r="Y10" s="56"/>
      <c r="Z10" s="56"/>
      <c r="AA10" s="164"/>
      <c r="AB10" s="164"/>
      <c r="AF10" s="56"/>
      <c r="AG10" s="56"/>
      <c r="AH10" s="56"/>
      <c r="AI10" s="56"/>
      <c r="AJ10" s="56"/>
    </row>
    <row r="11" spans="3:36" ht="20.100000000000001" customHeight="1">
      <c r="C11" s="167" t="s">
        <v>51</v>
      </c>
      <c r="D11" s="168">
        <v>681.53515164000009</v>
      </c>
      <c r="E11" s="168">
        <v>750.16939403000003</v>
      </c>
      <c r="F11" s="169">
        <v>969.24273544000005</v>
      </c>
      <c r="G11" s="169">
        <v>1579.3647179199997</v>
      </c>
      <c r="H11" s="169">
        <v>1690.2225842299999</v>
      </c>
      <c r="I11" s="169">
        <v>2036.20376958</v>
      </c>
      <c r="J11" s="169">
        <v>2142.8507734200002</v>
      </c>
      <c r="K11" s="169">
        <v>2706.0784400000007</v>
      </c>
      <c r="L11" s="169">
        <v>2818.9515157500009</v>
      </c>
      <c r="M11" s="169">
        <v>2839.4053137284604</v>
      </c>
      <c r="N11" s="169">
        <v>3086.674088109999</v>
      </c>
      <c r="O11" s="169">
        <v>3591.6003944799995</v>
      </c>
      <c r="P11" s="169">
        <v>3479.755627309999</v>
      </c>
      <c r="S11" s="172"/>
      <c r="T11" s="328"/>
      <c r="V11" s="164"/>
      <c r="W11" s="56"/>
      <c r="X11" s="56"/>
      <c r="Y11" s="56"/>
      <c r="Z11" s="56"/>
    </row>
    <row r="12" spans="3:36" ht="19.5" customHeight="1">
      <c r="C12" s="167" t="s">
        <v>296</v>
      </c>
      <c r="D12" s="168"/>
      <c r="E12" s="168"/>
      <c r="F12" s="169"/>
      <c r="G12" s="170">
        <v>0.50518119018005003</v>
      </c>
      <c r="H12" s="170">
        <v>0.49252170633913683</v>
      </c>
      <c r="I12" s="170">
        <v>0.45191717928184166</v>
      </c>
      <c r="J12" s="170">
        <v>0.48135437740352577</v>
      </c>
      <c r="K12" s="170">
        <v>0.41722194916793459</v>
      </c>
      <c r="L12" s="170">
        <v>0.40937508188059146</v>
      </c>
      <c r="M12" s="170">
        <v>0.45315301104504441</v>
      </c>
      <c r="N12" s="170">
        <v>0.45349774986814434</v>
      </c>
      <c r="O12" s="170">
        <v>0.42984380428675151</v>
      </c>
      <c r="P12" s="170">
        <v>0.45661281529683878</v>
      </c>
      <c r="S12" s="170"/>
      <c r="T12" s="170"/>
      <c r="W12" s="164"/>
    </row>
    <row r="13" spans="3:36" ht="20.100000000000001" customHeight="1">
      <c r="C13" s="167" t="s">
        <v>297</v>
      </c>
      <c r="D13" s="171"/>
      <c r="E13" s="171"/>
      <c r="F13" s="171"/>
      <c r="G13" s="170">
        <v>0.49481880981995002</v>
      </c>
      <c r="H13" s="170">
        <v>0.50747829366086317</v>
      </c>
      <c r="I13" s="170">
        <v>0.54808282071815839</v>
      </c>
      <c r="J13" s="170">
        <v>0.51864562259647429</v>
      </c>
      <c r="K13" s="170">
        <v>0.58277805083206535</v>
      </c>
      <c r="L13" s="170">
        <v>0.59062491811940843</v>
      </c>
      <c r="M13" s="170">
        <v>0.54684698895495565</v>
      </c>
      <c r="N13" s="170">
        <v>0.5465022501318556</v>
      </c>
      <c r="O13" s="170">
        <v>0.5702238639555125</v>
      </c>
      <c r="P13" s="170">
        <v>0.54338718470316127</v>
      </c>
      <c r="S13" s="170"/>
      <c r="T13" s="170"/>
      <c r="V13" s="310"/>
      <c r="W13" s="164"/>
    </row>
    <row r="14" spans="3:36" ht="20.100000000000001" customHeight="1">
      <c r="C14" s="167"/>
      <c r="D14" s="171"/>
      <c r="E14" s="171"/>
      <c r="F14" s="171"/>
      <c r="G14" s="170"/>
      <c r="H14" s="170"/>
      <c r="I14" s="170"/>
      <c r="J14" s="170"/>
      <c r="K14" s="170"/>
      <c r="L14" s="170"/>
      <c r="M14" s="170"/>
      <c r="N14" s="170"/>
      <c r="O14" s="170"/>
      <c r="P14" s="170"/>
      <c r="S14" s="170"/>
      <c r="T14" s="170"/>
      <c r="V14" s="310"/>
      <c r="W14" s="164"/>
    </row>
    <row r="15" spans="3:36" ht="20.100000000000001" customHeight="1">
      <c r="C15" s="53" t="s">
        <v>52</v>
      </c>
      <c r="D15" s="165">
        <v>1887.6024247400001</v>
      </c>
      <c r="E15" s="165">
        <v>2177.20860447</v>
      </c>
      <c r="F15" s="166">
        <v>2377.8960306699996</v>
      </c>
      <c r="G15" s="166">
        <v>3191.8041244799997</v>
      </c>
      <c r="H15" s="166">
        <v>3330.6303030000004</v>
      </c>
      <c r="I15" s="166">
        <v>3715.1388284600002</v>
      </c>
      <c r="J15" s="166">
        <v>4131.6279933799988</v>
      </c>
      <c r="K15" s="166">
        <v>4643.4117357000005</v>
      </c>
      <c r="L15" s="166">
        <v>4772.8282062700009</v>
      </c>
      <c r="M15" s="166">
        <v>5192.3213828300541</v>
      </c>
      <c r="N15" s="166">
        <v>5648.053758619998</v>
      </c>
      <c r="O15" s="166">
        <v>6298.579595680003</v>
      </c>
      <c r="P15" s="166">
        <v>6403.8235079199903</v>
      </c>
      <c r="S15" s="166"/>
      <c r="T15" s="166"/>
      <c r="U15" s="167"/>
      <c r="V15" s="167"/>
      <c r="W15" s="164"/>
    </row>
    <row r="16" spans="3:36" ht="20.100000000000001" customHeight="1">
      <c r="C16" s="167" t="s">
        <v>53</v>
      </c>
      <c r="D16" s="168">
        <v>737.06782945000032</v>
      </c>
      <c r="E16" s="168">
        <v>794.54962219999982</v>
      </c>
      <c r="F16" s="168">
        <v>875.24547988000018</v>
      </c>
      <c r="G16" s="172">
        <v>1144.34771589</v>
      </c>
      <c r="H16" s="172">
        <v>1220.2571449900001</v>
      </c>
      <c r="I16" s="172">
        <v>1441.3128017800002</v>
      </c>
      <c r="J16" s="172">
        <v>1603.5186674500003</v>
      </c>
      <c r="K16" s="172">
        <v>1769.6934617800002</v>
      </c>
      <c r="L16" s="172">
        <v>1900.0269609200002</v>
      </c>
      <c r="M16" s="172">
        <v>2074.3047549384601</v>
      </c>
      <c r="N16" s="172">
        <v>2170.0621667700007</v>
      </c>
      <c r="O16" s="172">
        <v>2284.812481490002</v>
      </c>
      <c r="P16" s="172">
        <v>2527.142159999999</v>
      </c>
      <c r="R16" s="85"/>
      <c r="S16" s="172"/>
      <c r="T16" s="328"/>
      <c r="U16" s="56"/>
      <c r="V16" s="167"/>
      <c r="W16" s="164"/>
    </row>
    <row r="17" spans="3:30" ht="20.100000000000001" customHeight="1">
      <c r="C17" s="167" t="s">
        <v>54</v>
      </c>
      <c r="D17" s="168">
        <v>1150.5345952899997</v>
      </c>
      <c r="E17" s="168">
        <v>1382.6589822699998</v>
      </c>
      <c r="F17" s="168">
        <v>1502.6505507899997</v>
      </c>
      <c r="G17" s="172">
        <v>2047.4564085899997</v>
      </c>
      <c r="H17" s="172">
        <v>2110.3731580100002</v>
      </c>
      <c r="I17" s="172">
        <v>2273.8260266799998</v>
      </c>
      <c r="J17" s="172">
        <v>2528.1093259299992</v>
      </c>
      <c r="K17" s="172">
        <v>2845.01858008</v>
      </c>
      <c r="L17" s="172">
        <v>2872.8012453500005</v>
      </c>
      <c r="M17" s="172">
        <v>3118.016627891594</v>
      </c>
      <c r="N17" s="172">
        <v>3477.9915918499983</v>
      </c>
      <c r="O17" s="172">
        <v>4013.7671141900014</v>
      </c>
      <c r="P17" s="172">
        <v>3876.6813479199909</v>
      </c>
      <c r="R17" s="85"/>
      <c r="S17" s="172"/>
      <c r="T17" s="328"/>
      <c r="U17" s="56"/>
      <c r="V17" s="167"/>
      <c r="W17" s="164"/>
    </row>
    <row r="18" spans="3:30" ht="20.100000000000001" customHeight="1">
      <c r="C18" s="167" t="s">
        <v>294</v>
      </c>
      <c r="D18" s="172"/>
      <c r="E18" s="172"/>
      <c r="F18" s="172"/>
      <c r="G18" s="296">
        <v>0.35852692435392919</v>
      </c>
      <c r="H18" s="296">
        <v>0.36637423970197991</v>
      </c>
      <c r="I18" s="296">
        <v>0.38795664666384844</v>
      </c>
      <c r="J18" s="296">
        <v>0.38810819125518486</v>
      </c>
      <c r="K18" s="296">
        <v>0.38111922063125347</v>
      </c>
      <c r="L18" s="296">
        <v>0.39809246819819749</v>
      </c>
      <c r="M18" s="296">
        <v>0.39949467723584331</v>
      </c>
      <c r="N18" s="296">
        <v>0.38421414871593168</v>
      </c>
      <c r="O18" s="296">
        <v>0.36275043393229212</v>
      </c>
      <c r="P18" s="296">
        <v>0.39463020129685517</v>
      </c>
      <c r="S18" s="172"/>
      <c r="T18" s="172"/>
      <c r="U18" s="56"/>
      <c r="V18" s="164"/>
      <c r="W18" s="164"/>
    </row>
    <row r="19" spans="3:30" ht="20.100000000000001" customHeight="1">
      <c r="C19" s="167" t="s">
        <v>295</v>
      </c>
      <c r="D19" s="173"/>
      <c r="E19" s="173"/>
      <c r="F19" s="173"/>
      <c r="G19" s="305">
        <v>0.64147307564607081</v>
      </c>
      <c r="H19" s="305">
        <v>0.63362576029802009</v>
      </c>
      <c r="I19" s="305">
        <v>0.61204335333615156</v>
      </c>
      <c r="J19" s="305">
        <v>0.6118918087448153</v>
      </c>
      <c r="K19" s="305">
        <v>0.61270004514280052</v>
      </c>
      <c r="L19" s="305">
        <v>0.60190753180180245</v>
      </c>
      <c r="M19" s="305">
        <v>0.60050532276415669</v>
      </c>
      <c r="N19" s="305">
        <v>0.61578585128406849</v>
      </c>
      <c r="O19" s="305">
        <v>0.637249566067708</v>
      </c>
      <c r="P19" s="305">
        <v>0.60536979870314478</v>
      </c>
      <c r="S19" s="173"/>
      <c r="T19" s="173"/>
      <c r="U19" s="56"/>
      <c r="V19" s="164"/>
    </row>
    <row r="20" spans="3:30" ht="20.100000000000001" customHeight="1">
      <c r="C20" s="167"/>
      <c r="D20" s="173"/>
      <c r="E20" s="173"/>
      <c r="F20" s="173"/>
      <c r="G20" s="305"/>
      <c r="H20" s="305"/>
      <c r="I20" s="305"/>
      <c r="J20" s="305"/>
      <c r="K20" s="305"/>
      <c r="L20" s="305"/>
      <c r="M20" s="305"/>
      <c r="N20" s="305"/>
      <c r="O20" s="305"/>
      <c r="P20" s="305"/>
      <c r="S20" s="173"/>
      <c r="T20" s="173"/>
      <c r="U20" s="56"/>
      <c r="V20" s="164"/>
    </row>
    <row r="21" spans="3:30" ht="20.100000000000001" customHeight="1">
      <c r="C21" s="53" t="s">
        <v>55</v>
      </c>
      <c r="D21" s="165">
        <v>1887.6024247400001</v>
      </c>
      <c r="E21" s="165">
        <v>2177.20860447</v>
      </c>
      <c r="F21" s="166">
        <v>2377.8960306699996</v>
      </c>
      <c r="G21" s="166">
        <v>3191.8041244799997</v>
      </c>
      <c r="H21" s="166">
        <v>3330.6303030000004</v>
      </c>
      <c r="I21" s="166">
        <v>3715.1388284600002</v>
      </c>
      <c r="J21" s="166">
        <v>4131.6279933799988</v>
      </c>
      <c r="K21" s="166">
        <v>4643.3312074100004</v>
      </c>
      <c r="L21" s="166">
        <v>4772.8293964400009</v>
      </c>
      <c r="M21" s="166">
        <v>5192.3213825400535</v>
      </c>
      <c r="N21" s="166">
        <v>5648.1294483800011</v>
      </c>
      <c r="O21" s="166">
        <v>6298.579595680003</v>
      </c>
      <c r="P21" s="166">
        <v>6403.7318824200001</v>
      </c>
      <c r="R21" s="56"/>
      <c r="S21" s="166"/>
      <c r="V21" s="164"/>
      <c r="W21" s="164"/>
      <c r="X21" s="164"/>
      <c r="Y21" s="164"/>
      <c r="Z21" s="164"/>
      <c r="AA21" s="110"/>
      <c r="AB21" s="110"/>
      <c r="AC21" s="121"/>
      <c r="AD21" s="121"/>
    </row>
    <row r="22" spans="3:30" ht="20.100000000000001" customHeight="1">
      <c r="C22" s="167" t="s">
        <v>202</v>
      </c>
      <c r="D22" s="168">
        <v>320.70078113000017</v>
      </c>
      <c r="E22" s="168">
        <v>434.10926957999993</v>
      </c>
      <c r="F22" s="168">
        <v>496.69293532999995</v>
      </c>
      <c r="G22" s="172">
        <v>535.10351709000008</v>
      </c>
      <c r="H22" s="172">
        <v>505.7486229000001</v>
      </c>
      <c r="I22" s="172">
        <v>500.01554651000009</v>
      </c>
      <c r="J22" s="172">
        <v>702.21703015000003</v>
      </c>
      <c r="K22" s="172">
        <v>677.44385625999996</v>
      </c>
      <c r="L22" s="172">
        <v>592.16507552000007</v>
      </c>
      <c r="M22" s="172">
        <v>731.01523373159398</v>
      </c>
      <c r="N22" s="172">
        <v>818.90703172000008</v>
      </c>
      <c r="O22" s="172">
        <v>859.51223383000001</v>
      </c>
      <c r="P22" s="172">
        <v>836.48831206000011</v>
      </c>
      <c r="R22" s="85"/>
      <c r="S22" s="296"/>
      <c r="U22" s="172"/>
      <c r="V22" s="172"/>
      <c r="W22" s="172"/>
      <c r="X22" s="172"/>
      <c r="Y22" s="172"/>
      <c r="Z22" s="172"/>
      <c r="AA22" s="300"/>
      <c r="AB22" s="164"/>
      <c r="AC22" s="121"/>
      <c r="AD22" s="121"/>
    </row>
    <row r="23" spans="3:30" ht="20.100000000000001" customHeight="1">
      <c r="C23" s="167" t="s">
        <v>183</v>
      </c>
      <c r="D23" s="168">
        <v>227.72261777</v>
      </c>
      <c r="E23" s="168">
        <v>266.82107987000001</v>
      </c>
      <c r="F23" s="168">
        <v>302.11129363000003</v>
      </c>
      <c r="G23" s="172">
        <v>651.80694313000004</v>
      </c>
      <c r="H23" s="172">
        <v>669.45606652000004</v>
      </c>
      <c r="I23" s="172">
        <v>696.24376379</v>
      </c>
      <c r="J23" s="172">
        <v>671.92482502000007</v>
      </c>
      <c r="K23" s="172">
        <v>998.5091782500001</v>
      </c>
      <c r="L23" s="172">
        <v>980.54587708000008</v>
      </c>
      <c r="M23" s="172">
        <v>877.86888562999991</v>
      </c>
      <c r="N23" s="172">
        <v>894.02234783999995</v>
      </c>
      <c r="O23" s="172">
        <v>1263.6593116199999</v>
      </c>
      <c r="P23" s="172">
        <v>1136.3220228600001</v>
      </c>
      <c r="R23" s="319"/>
      <c r="S23" s="296"/>
      <c r="U23" s="172"/>
      <c r="V23" s="172"/>
      <c r="W23" s="172"/>
      <c r="X23" s="172"/>
      <c r="Y23" s="172"/>
      <c r="Z23" s="172"/>
      <c r="AA23" s="300"/>
      <c r="AB23" s="164"/>
      <c r="AC23" s="121"/>
      <c r="AD23" s="121"/>
    </row>
    <row r="24" spans="3:30" ht="20.100000000000001" customHeight="1">
      <c r="C24" s="167" t="s">
        <v>203</v>
      </c>
      <c r="D24" s="168">
        <v>885.71745623999993</v>
      </c>
      <c r="E24" s="168">
        <v>993.33378673000004</v>
      </c>
      <c r="F24" s="168">
        <v>911.73047918999919</v>
      </c>
      <c r="G24" s="172">
        <v>1077.3358833399998</v>
      </c>
      <c r="H24" s="172">
        <v>1134.6590970800003</v>
      </c>
      <c r="I24" s="172">
        <v>1178.80933226</v>
      </c>
      <c r="J24" s="172">
        <v>1286.5601946399991</v>
      </c>
      <c r="K24" s="172">
        <v>1259.8088954299999</v>
      </c>
      <c r="L24" s="172">
        <v>1361.7128051500006</v>
      </c>
      <c r="M24" s="172">
        <v>1622</v>
      </c>
      <c r="N24" s="172">
        <v>1742.4383019700003</v>
      </c>
      <c r="O24" s="172">
        <v>1847.8931811800005</v>
      </c>
      <c r="P24" s="172">
        <v>2087.3143760000003</v>
      </c>
      <c r="R24" s="85"/>
      <c r="S24" s="296"/>
      <c r="U24" s="172"/>
      <c r="V24" s="172"/>
      <c r="W24" s="172"/>
      <c r="X24" s="172"/>
      <c r="Y24" s="172"/>
      <c r="Z24" s="172"/>
      <c r="AA24" s="164"/>
      <c r="AB24" s="164"/>
      <c r="AC24" s="121"/>
      <c r="AD24" s="121"/>
    </row>
    <row r="25" spans="3:30" ht="20.100000000000001" customHeight="1">
      <c r="C25" s="167" t="s">
        <v>56</v>
      </c>
      <c r="D25" s="168">
        <v>453.4615695999999</v>
      </c>
      <c r="E25" s="168">
        <v>482.94446828999992</v>
      </c>
      <c r="F25" s="168">
        <v>667.36132252000016</v>
      </c>
      <c r="G25" s="172">
        <v>927.55778091999991</v>
      </c>
      <c r="H25" s="172">
        <v>1020.7665165</v>
      </c>
      <c r="I25" s="172">
        <v>1339.96000306</v>
      </c>
      <c r="J25" s="172">
        <v>1470.9259435699998</v>
      </c>
      <c r="K25" s="172">
        <v>1707.5692774699999</v>
      </c>
      <c r="L25" s="172">
        <v>1838.4056386900002</v>
      </c>
      <c r="M25" s="172">
        <v>1961.5364234084593</v>
      </c>
      <c r="N25" s="172">
        <v>2192.7617668500006</v>
      </c>
      <c r="O25" s="172">
        <v>2327.9410828599998</v>
      </c>
      <c r="P25" s="172">
        <v>2343.6071714999998</v>
      </c>
      <c r="R25" s="85"/>
      <c r="S25" s="296"/>
      <c r="U25" s="49"/>
      <c r="V25" s="49"/>
      <c r="W25" s="49"/>
      <c r="X25" s="49"/>
      <c r="Y25" s="49"/>
      <c r="Z25" s="164"/>
      <c r="AA25" s="164"/>
      <c r="AB25" s="110"/>
      <c r="AC25" s="121"/>
    </row>
    <row r="26" spans="3:30" ht="18" customHeight="1">
      <c r="C26" s="167"/>
      <c r="D26" s="173"/>
      <c r="E26" s="164"/>
      <c r="F26" s="164"/>
      <c r="G26" s="164"/>
      <c r="H26" s="172"/>
      <c r="I26" s="172"/>
      <c r="J26" s="172"/>
      <c r="K26" s="172"/>
      <c r="L26" s="172"/>
      <c r="M26" s="172"/>
      <c r="N26" s="172"/>
      <c r="O26" s="172"/>
      <c r="P26" s="172"/>
      <c r="S26" s="174"/>
      <c r="U26" s="49"/>
      <c r="V26" s="49"/>
      <c r="W26" s="49"/>
      <c r="X26" s="49"/>
      <c r="Y26" s="49"/>
      <c r="Z26" s="121"/>
      <c r="AA26" s="121"/>
      <c r="AB26" s="121"/>
      <c r="AC26" s="121"/>
      <c r="AD26" s="121"/>
    </row>
    <row r="27" spans="3:30" ht="20.100000000000001" customHeight="1">
      <c r="C27" s="53" t="s">
        <v>57</v>
      </c>
      <c r="D27" s="166">
        <f>D29+D30+D31+D32</f>
        <v>1752.9055462639819</v>
      </c>
      <c r="E27" s="166">
        <f t="shared" ref="E27:F27" si="0">E29+E30+E31+E32</f>
        <v>2262.5016269987582</v>
      </c>
      <c r="F27" s="166">
        <f t="shared" si="0"/>
        <v>2536.7015470090496</v>
      </c>
      <c r="G27" s="166">
        <v>3329.3968987494718</v>
      </c>
      <c r="H27" s="166">
        <v>3565.6031353142766</v>
      </c>
      <c r="I27" s="166">
        <v>3680.9077988491936</v>
      </c>
      <c r="J27" s="166">
        <v>3968.3735780314319</v>
      </c>
      <c r="K27" s="166">
        <v>4151.7371509127852</v>
      </c>
      <c r="L27" s="166">
        <v>4307.7920496509369</v>
      </c>
      <c r="M27" s="166">
        <v>4747.0551726426329</v>
      </c>
      <c r="N27" s="166">
        <v>5135</v>
      </c>
      <c r="O27" s="166">
        <v>5323.4602327101911</v>
      </c>
      <c r="P27" s="166">
        <v>5560.1924345526386</v>
      </c>
      <c r="R27" s="50"/>
      <c r="S27" s="338"/>
      <c r="T27" s="319"/>
      <c r="V27" s="56"/>
      <c r="W27" s="49"/>
      <c r="X27" s="49"/>
      <c r="Y27" s="110"/>
      <c r="Z27" s="110"/>
      <c r="AA27" s="110"/>
      <c r="AB27" s="110"/>
      <c r="AC27" s="121"/>
    </row>
    <row r="28" spans="3:30" ht="20.100000000000001" customHeight="1">
      <c r="C28" s="167"/>
      <c r="D28" s="175"/>
      <c r="E28" s="176"/>
      <c r="F28" s="176"/>
      <c r="G28" s="176"/>
      <c r="H28" s="176"/>
      <c r="I28" s="176"/>
      <c r="J28" s="176"/>
      <c r="K28" s="169"/>
      <c r="L28" s="169"/>
      <c r="M28" s="169"/>
      <c r="N28" s="169"/>
      <c r="O28" s="169"/>
      <c r="P28" s="169"/>
      <c r="S28" s="169"/>
      <c r="T28" s="169"/>
      <c r="U28" s="166"/>
      <c r="V28" s="167"/>
      <c r="W28" s="49"/>
      <c r="X28" s="49"/>
    </row>
    <row r="29" spans="3:30" ht="20.100000000000001" customHeight="1">
      <c r="C29" s="167" t="s">
        <v>22</v>
      </c>
      <c r="D29" s="169">
        <v>102.1786849229</v>
      </c>
      <c r="E29" s="169">
        <v>114.39403433980002</v>
      </c>
      <c r="F29" s="169">
        <v>148.87078167589999</v>
      </c>
      <c r="G29" s="169">
        <v>194.16135636619998</v>
      </c>
      <c r="H29" s="169">
        <v>208.20234687119995</v>
      </c>
      <c r="I29" s="169">
        <v>239.08861678050002</v>
      </c>
      <c r="J29" s="169">
        <v>257.40111688179996</v>
      </c>
      <c r="K29" s="169">
        <v>294.56635025979989</v>
      </c>
      <c r="L29" s="169">
        <v>355.75271609890001</v>
      </c>
      <c r="M29" s="169">
        <v>414.75445732569995</v>
      </c>
      <c r="N29" s="169">
        <v>487</v>
      </c>
      <c r="O29" s="169">
        <v>519.6933038894</v>
      </c>
      <c r="P29" s="169">
        <v>561.32794597520012</v>
      </c>
      <c r="R29" s="85"/>
      <c r="S29" s="338"/>
      <c r="T29" s="169"/>
      <c r="U29" s="341"/>
      <c r="V29" s="167"/>
      <c r="W29" s="49"/>
      <c r="X29" s="120"/>
    </row>
    <row r="30" spans="3:30" ht="20.100000000000001" customHeight="1">
      <c r="C30" s="167" t="s">
        <v>58</v>
      </c>
      <c r="D30" s="169">
        <v>150.60763418899998</v>
      </c>
      <c r="E30" s="169">
        <v>303.27286042409997</v>
      </c>
      <c r="F30" s="169">
        <v>355.89473380629988</v>
      </c>
      <c r="G30" s="169">
        <v>475.75017386889994</v>
      </c>
      <c r="H30" s="169">
        <v>520.99019876450006</v>
      </c>
      <c r="I30" s="169">
        <v>579.15361627640016</v>
      </c>
      <c r="J30" s="169">
        <v>634.86942453290021</v>
      </c>
      <c r="K30" s="169">
        <v>616.28977504760007</v>
      </c>
      <c r="L30" s="169">
        <v>566.48300168849983</v>
      </c>
      <c r="M30" s="169">
        <v>395.23832100730004</v>
      </c>
      <c r="N30" s="169">
        <v>333</v>
      </c>
      <c r="O30" s="169">
        <v>327.15052292900009</v>
      </c>
      <c r="P30" s="169">
        <v>318.75791407810004</v>
      </c>
      <c r="R30" s="85"/>
      <c r="S30" s="169"/>
      <c r="T30" s="169"/>
      <c r="U30" s="341"/>
      <c r="V30" s="167"/>
      <c r="W30" s="49"/>
      <c r="Y30" s="164"/>
      <c r="Z30" s="164"/>
      <c r="AA30" s="164"/>
      <c r="AB30" s="164"/>
      <c r="AC30" s="164"/>
      <c r="AD30" s="164"/>
    </row>
    <row r="31" spans="3:30" ht="20.100000000000001" customHeight="1">
      <c r="C31" s="167" t="s">
        <v>59</v>
      </c>
      <c r="D31" s="168">
        <v>1409.4740179914975</v>
      </c>
      <c r="E31" s="169">
        <v>1736.2999334851859</v>
      </c>
      <c r="F31" s="169">
        <v>1916.0627943386248</v>
      </c>
      <c r="G31" s="169">
        <v>2492.2571711105211</v>
      </c>
      <c r="H31" s="169">
        <v>2691.0916503104281</v>
      </c>
      <c r="I31" s="169">
        <v>2697.1259999098124</v>
      </c>
      <c r="J31" s="169">
        <v>2910.1311880669059</v>
      </c>
      <c r="K31" s="169">
        <v>3045.4192216053852</v>
      </c>
      <c r="L31" s="169">
        <v>3200.0395343712294</v>
      </c>
      <c r="M31" s="169">
        <v>3756</v>
      </c>
      <c r="N31" s="169">
        <v>4141</v>
      </c>
      <c r="O31" s="169">
        <v>4293.9610901595188</v>
      </c>
      <c r="P31" s="169">
        <v>4454.739313746024</v>
      </c>
      <c r="R31" s="85"/>
      <c r="S31" s="169"/>
      <c r="T31" s="169"/>
      <c r="U31" s="341"/>
      <c r="W31" s="120"/>
      <c r="Y31" s="164"/>
      <c r="Z31" s="164"/>
      <c r="AA31" s="164"/>
      <c r="AB31" s="164"/>
      <c r="AC31" s="164"/>
      <c r="AD31" s="164"/>
    </row>
    <row r="32" spans="3:30" ht="20.100000000000001" customHeight="1">
      <c r="C32" s="167" t="s">
        <v>6</v>
      </c>
      <c r="D32" s="168">
        <v>90.645209160584585</v>
      </c>
      <c r="E32" s="169">
        <v>108.53479874967249</v>
      </c>
      <c r="F32" s="169">
        <v>115.87323718822469</v>
      </c>
      <c r="G32" s="169">
        <v>167.22819740385037</v>
      </c>
      <c r="H32" s="169">
        <v>145.31893936814831</v>
      </c>
      <c r="I32" s="169">
        <v>165.53956588248084</v>
      </c>
      <c r="J32" s="169">
        <v>165.97184854982623</v>
      </c>
      <c r="K32" s="169">
        <v>195.461804</v>
      </c>
      <c r="L32" s="169">
        <v>185.51679749230755</v>
      </c>
      <c r="M32" s="169">
        <v>181.06239430963217</v>
      </c>
      <c r="N32" s="169">
        <v>174</v>
      </c>
      <c r="O32" s="169">
        <v>182.6553157322725</v>
      </c>
      <c r="P32" s="169">
        <v>225.36726075331489</v>
      </c>
      <c r="R32" s="85"/>
      <c r="S32" s="169"/>
      <c r="T32" s="169"/>
      <c r="U32" s="341"/>
      <c r="Y32" s="164"/>
      <c r="Z32" s="164"/>
      <c r="AA32" s="164"/>
      <c r="AB32" s="164"/>
      <c r="AC32" s="164"/>
      <c r="AD32" s="164"/>
    </row>
    <row r="33" spans="3:30" ht="20.100000000000001" customHeight="1">
      <c r="C33" s="167"/>
      <c r="D33" s="177"/>
      <c r="E33" s="164"/>
      <c r="F33" s="164"/>
      <c r="G33" s="164"/>
      <c r="H33" s="164"/>
      <c r="I33" s="164"/>
      <c r="J33" s="164"/>
      <c r="K33" s="164"/>
      <c r="L33" s="164"/>
      <c r="M33" s="164"/>
      <c r="N33" s="164"/>
      <c r="O33" s="164"/>
      <c r="P33" s="164"/>
      <c r="S33" s="164"/>
      <c r="T33" s="167"/>
      <c r="U33" s="342"/>
      <c r="Y33" s="164"/>
      <c r="Z33" s="164"/>
      <c r="AA33" s="164"/>
      <c r="AB33" s="164"/>
      <c r="AC33" s="164"/>
      <c r="AD33" s="164"/>
    </row>
    <row r="34" spans="3:30" ht="20.100000000000001" customHeight="1">
      <c r="C34" s="53" t="s">
        <v>60</v>
      </c>
      <c r="D34" s="165">
        <v>3619.6979710039823</v>
      </c>
      <c r="E34" s="165">
        <v>4415.7982314687579</v>
      </c>
      <c r="F34" s="165">
        <v>4888.0665776790493</v>
      </c>
      <c r="G34" s="166">
        <v>6491.3780232294712</v>
      </c>
      <c r="H34" s="166">
        <v>6861.610440774275</v>
      </c>
      <c r="I34" s="166">
        <v>7396.0466273091934</v>
      </c>
      <c r="J34" s="166">
        <v>8100.0015722914322</v>
      </c>
      <c r="K34" s="166">
        <v>8795.1488856827855</v>
      </c>
      <c r="L34" s="166">
        <v>9080.6202559209378</v>
      </c>
      <c r="M34" s="166">
        <v>10131.11141700159</v>
      </c>
      <c r="N34" s="166">
        <v>10783.129448380001</v>
      </c>
      <c r="O34" s="166">
        <v>11622.466042200191</v>
      </c>
      <c r="P34" s="166">
        <v>11964.015942482627</v>
      </c>
      <c r="S34" s="166"/>
      <c r="T34" s="166"/>
      <c r="U34" s="164"/>
    </row>
    <row r="35" spans="3:30">
      <c r="C35" s="167"/>
      <c r="Y35" s="164"/>
      <c r="Z35" s="164"/>
      <c r="AA35" s="164"/>
      <c r="AB35" s="164"/>
      <c r="AC35" s="164"/>
      <c r="AD35" s="164"/>
    </row>
    <row r="36" spans="3:30">
      <c r="C36" s="167" t="s">
        <v>289</v>
      </c>
      <c r="D36" s="178">
        <v>1.5E-3</v>
      </c>
      <c r="E36" s="178">
        <v>2.0999999999999999E-3</v>
      </c>
      <c r="F36" s="178">
        <v>4.8999999999999998E-3</v>
      </c>
      <c r="G36" s="178">
        <v>1.2999999999999999E-2</v>
      </c>
      <c r="H36" s="178">
        <v>1.43E-2</v>
      </c>
      <c r="I36" s="178">
        <v>1.6291540552743188E-2</v>
      </c>
      <c r="J36" s="178">
        <v>1.6782801738853593E-2</v>
      </c>
      <c r="K36" s="178">
        <v>1.6171394799920882E-2</v>
      </c>
      <c r="L36" s="178">
        <v>1.4655087711678954E-2</v>
      </c>
      <c r="M36" s="178">
        <v>1.2198218328809121E-2</v>
      </c>
      <c r="N36" s="178">
        <v>1.069710087476596E-2</v>
      </c>
      <c r="O36" s="178">
        <v>1.0305290096318207E-2</v>
      </c>
      <c r="P36" s="178">
        <v>1.0294058830745028E-2</v>
      </c>
      <c r="S36" s="178"/>
      <c r="T36" s="178"/>
    </row>
    <row r="37" spans="3:30">
      <c r="C37" s="167"/>
      <c r="D37" s="178"/>
      <c r="E37" s="178"/>
      <c r="F37" s="178"/>
      <c r="G37" s="178"/>
      <c r="H37" s="178"/>
      <c r="I37" s="178"/>
      <c r="J37" s="178"/>
      <c r="K37" s="178"/>
      <c r="L37" s="178"/>
      <c r="M37" s="178"/>
      <c r="N37" s="178"/>
      <c r="O37" s="178"/>
      <c r="P37" s="178"/>
      <c r="S37" s="178"/>
      <c r="T37" s="178"/>
    </row>
    <row r="38" spans="3:30">
      <c r="D38" s="178"/>
      <c r="E38" s="178"/>
      <c r="F38" s="178"/>
      <c r="G38" s="178"/>
      <c r="H38" s="178"/>
      <c r="I38" s="178"/>
      <c r="J38" s="178"/>
      <c r="K38" s="178"/>
      <c r="L38" s="178"/>
      <c r="M38" s="178"/>
      <c r="N38" s="178"/>
      <c r="O38" s="178"/>
      <c r="P38" s="178"/>
      <c r="S38" s="178"/>
      <c r="T38" s="178"/>
    </row>
    <row r="39" spans="3:30">
      <c r="C39" s="92"/>
      <c r="D39" s="92"/>
      <c r="G39" s="167"/>
      <c r="H39" s="56"/>
      <c r="I39" s="56"/>
      <c r="J39" s="56"/>
      <c r="K39" s="56"/>
      <c r="L39" s="56"/>
      <c r="M39" s="56"/>
      <c r="N39" s="56"/>
      <c r="O39" s="56"/>
      <c r="P39" s="56"/>
      <c r="S39" s="56"/>
      <c r="T39" s="56"/>
    </row>
    <row r="40" spans="3:30">
      <c r="C40" s="167"/>
      <c r="G40" s="167"/>
      <c r="H40" s="56"/>
      <c r="I40" s="56"/>
      <c r="J40" s="56"/>
      <c r="K40" s="56"/>
      <c r="L40" s="56"/>
      <c r="M40" s="56"/>
      <c r="N40" s="56"/>
      <c r="O40" s="56"/>
      <c r="P40" s="56"/>
      <c r="Q40" s="56"/>
      <c r="R40" s="56"/>
      <c r="S40" s="56"/>
      <c r="T40" s="56"/>
      <c r="V40" s="163"/>
      <c r="W40" s="163"/>
      <c r="X40" s="163"/>
      <c r="Y40" s="163"/>
      <c r="Z40" s="163"/>
    </row>
    <row r="41" spans="3:30">
      <c r="C41" s="167"/>
      <c r="G41" s="167"/>
      <c r="H41" s="56"/>
      <c r="I41" s="56"/>
      <c r="J41" s="56"/>
      <c r="K41" s="56"/>
      <c r="L41" s="56"/>
      <c r="M41" s="56"/>
      <c r="N41" s="56"/>
      <c r="O41" s="56"/>
      <c r="P41" s="56"/>
      <c r="Q41" s="56"/>
      <c r="R41" s="56"/>
      <c r="S41" s="56"/>
      <c r="T41" s="56"/>
      <c r="V41" s="49"/>
      <c r="W41" s="49"/>
      <c r="X41" s="49"/>
      <c r="Y41" s="49"/>
      <c r="Z41" s="49"/>
    </row>
    <row r="42" spans="3:30">
      <c r="C42" s="167"/>
      <c r="G42" s="56"/>
      <c r="H42" s="56"/>
      <c r="I42" s="56"/>
      <c r="J42" s="56"/>
      <c r="K42" s="56"/>
      <c r="L42" s="56"/>
      <c r="M42" s="56"/>
      <c r="N42" s="56"/>
      <c r="O42" s="56"/>
      <c r="P42" s="56"/>
      <c r="U42" s="167"/>
      <c r="V42" s="49"/>
      <c r="W42" s="49"/>
      <c r="X42" s="49"/>
      <c r="Y42" s="49"/>
      <c r="Z42" s="49"/>
    </row>
    <row r="43" spans="3:30">
      <c r="I43" s="164"/>
      <c r="J43" s="164"/>
      <c r="K43" s="164"/>
      <c r="L43" s="164"/>
      <c r="M43" s="164"/>
      <c r="N43" s="164"/>
      <c r="O43" s="164"/>
      <c r="P43" s="164"/>
      <c r="U43" s="167"/>
      <c r="V43" s="49"/>
      <c r="W43" s="49"/>
      <c r="X43" s="49"/>
      <c r="Y43" s="49"/>
      <c r="Z43" s="49"/>
    </row>
    <row r="44" spans="3:30">
      <c r="H44" s="178"/>
      <c r="I44" s="178"/>
      <c r="J44" s="178"/>
      <c r="K44" s="178"/>
      <c r="L44" s="178"/>
      <c r="M44" s="178"/>
      <c r="N44" s="178"/>
      <c r="O44" s="178"/>
      <c r="P44" s="178"/>
      <c r="U44" s="167"/>
      <c r="V44" s="49"/>
      <c r="W44" s="49"/>
      <c r="X44" s="49"/>
      <c r="Y44" s="49"/>
      <c r="Z44" s="49"/>
    </row>
    <row r="45" spans="3:30">
      <c r="U45" s="167"/>
      <c r="V45" s="49"/>
      <c r="W45" s="49"/>
      <c r="X45" s="49"/>
      <c r="Y45" s="49"/>
      <c r="Z45" s="49"/>
    </row>
    <row r="46" spans="3:30">
      <c r="V46" s="120"/>
      <c r="W46" s="120"/>
      <c r="X46" s="120"/>
      <c r="Y46" s="120"/>
      <c r="Z46" s="120"/>
    </row>
    <row r="47" spans="3:30">
      <c r="I47" s="56"/>
      <c r="U47" s="167"/>
      <c r="V47" s="120"/>
      <c r="W47" s="120"/>
      <c r="X47" s="120"/>
      <c r="Y47" s="120"/>
      <c r="Z47" s="120"/>
    </row>
    <row r="48" spans="3:30">
      <c r="I48" s="56"/>
      <c r="L48" s="164"/>
      <c r="M48" s="164"/>
      <c r="N48" s="164"/>
      <c r="O48" s="164"/>
      <c r="P48" s="164"/>
      <c r="U48" s="167"/>
      <c r="V48" s="120"/>
      <c r="W48" s="120"/>
      <c r="X48" s="120"/>
      <c r="Y48" s="120"/>
      <c r="Z48" s="120"/>
    </row>
    <row r="49" spans="3:26">
      <c r="I49" s="56"/>
      <c r="L49" s="164"/>
      <c r="M49" s="164"/>
      <c r="N49" s="164"/>
      <c r="O49" s="164"/>
      <c r="P49" s="164"/>
      <c r="V49" s="120"/>
      <c r="W49" s="120"/>
      <c r="X49" s="120"/>
      <c r="Y49" s="120"/>
      <c r="Z49" s="120"/>
    </row>
    <row r="50" spans="3:26">
      <c r="I50" s="56"/>
      <c r="L50" s="164"/>
      <c r="M50" s="164"/>
      <c r="N50" s="164"/>
      <c r="O50" s="164"/>
      <c r="P50" s="164"/>
    </row>
    <row r="51" spans="3:26">
      <c r="I51" s="110"/>
      <c r="L51" s="164"/>
      <c r="M51" s="164"/>
      <c r="N51" s="164"/>
      <c r="O51" s="164"/>
      <c r="P51" s="164"/>
      <c r="W51" s="164"/>
      <c r="X51" s="164"/>
      <c r="Y51" s="164"/>
    </row>
    <row r="52" spans="3:26">
      <c r="M52" s="297"/>
      <c r="V52" s="167"/>
      <c r="W52" s="169"/>
      <c r="X52" s="169"/>
      <c r="Y52" s="169"/>
    </row>
    <row r="53" spans="3:26">
      <c r="M53" s="297"/>
      <c r="V53" s="167"/>
      <c r="W53" s="169"/>
      <c r="X53" s="169"/>
      <c r="Y53" s="169"/>
    </row>
    <row r="54" spans="3:26">
      <c r="V54" s="167"/>
      <c r="W54" s="169"/>
      <c r="X54" s="169"/>
      <c r="Y54" s="169"/>
    </row>
    <row r="55" spans="3:26">
      <c r="V55" s="167"/>
      <c r="W55" s="169"/>
      <c r="X55" s="169"/>
      <c r="Y55" s="169"/>
    </row>
    <row r="58" spans="3:26">
      <c r="F58" s="167"/>
    </row>
    <row r="59" spans="3:26">
      <c r="F59" s="167"/>
      <c r="X59" s="80"/>
    </row>
    <row r="60" spans="3:26">
      <c r="F60" s="167"/>
      <c r="X60" s="80"/>
    </row>
    <row r="61" spans="3:26">
      <c r="F61" s="167"/>
      <c r="X61" s="80"/>
    </row>
    <row r="62" spans="3:26">
      <c r="X62" s="80"/>
    </row>
    <row r="63" spans="3:26">
      <c r="C63" s="179"/>
      <c r="D63" s="179"/>
      <c r="E63" s="179"/>
      <c r="F63" s="179"/>
      <c r="G63" s="179"/>
      <c r="H63" s="179"/>
      <c r="I63" s="179"/>
      <c r="J63" s="179"/>
      <c r="K63" s="179"/>
      <c r="L63" s="179"/>
      <c r="M63" s="179"/>
      <c r="N63" s="179"/>
      <c r="O63" s="179"/>
      <c r="P63" s="179"/>
      <c r="Q63" s="179"/>
      <c r="R63" s="179"/>
      <c r="S63" s="179"/>
      <c r="T63" s="179"/>
    </row>
    <row r="64" spans="3:26">
      <c r="C64" s="179"/>
      <c r="D64" s="180"/>
      <c r="E64" s="180"/>
      <c r="F64" s="180"/>
      <c r="G64" s="180"/>
      <c r="H64" s="180"/>
      <c r="I64" s="180"/>
      <c r="J64" s="179"/>
      <c r="K64" s="179"/>
      <c r="L64" s="180"/>
      <c r="M64" s="180"/>
      <c r="N64" s="180"/>
      <c r="O64" s="180"/>
      <c r="P64" s="180"/>
      <c r="Q64" s="180"/>
      <c r="R64" s="180"/>
      <c r="S64" s="180"/>
      <c r="T64" s="180"/>
    </row>
    <row r="65" spans="3:25">
      <c r="C65" s="180"/>
      <c r="D65" s="180"/>
      <c r="E65" s="180"/>
      <c r="F65" s="180"/>
      <c r="G65" s="180"/>
      <c r="H65" s="180"/>
      <c r="I65" s="180"/>
      <c r="J65" s="179"/>
      <c r="K65" s="179"/>
      <c r="L65" s="180"/>
      <c r="M65" s="180"/>
      <c r="N65" s="180"/>
      <c r="O65" s="180"/>
      <c r="P65" s="180"/>
      <c r="Q65" s="180"/>
      <c r="R65" s="180"/>
      <c r="S65" s="180"/>
      <c r="T65" s="180"/>
    </row>
    <row r="66" spans="3:25">
      <c r="C66" s="179"/>
      <c r="D66" s="179"/>
      <c r="E66" s="179"/>
      <c r="F66" s="179"/>
      <c r="G66" s="179"/>
      <c r="H66" s="179"/>
      <c r="I66" s="179"/>
      <c r="J66" s="179"/>
      <c r="K66" s="179"/>
      <c r="L66" s="179"/>
      <c r="M66" s="179"/>
      <c r="N66" s="179"/>
      <c r="O66" s="179"/>
      <c r="P66" s="179"/>
      <c r="Q66" s="179"/>
      <c r="R66" s="179"/>
      <c r="S66" s="179"/>
      <c r="T66" s="179"/>
    </row>
    <row r="67" spans="3:25">
      <c r="C67" s="179"/>
      <c r="D67" s="179"/>
      <c r="E67" s="179"/>
      <c r="F67" s="179"/>
      <c r="G67" s="179"/>
      <c r="H67" s="179"/>
      <c r="I67" s="179"/>
      <c r="J67" s="179"/>
      <c r="K67" s="179"/>
      <c r="L67" s="179"/>
      <c r="M67" s="179"/>
      <c r="N67" s="179"/>
      <c r="O67" s="179"/>
      <c r="P67" s="179"/>
      <c r="Q67" s="179"/>
      <c r="R67" s="179"/>
      <c r="S67" s="179"/>
      <c r="T67" s="179"/>
    </row>
    <row r="68" spans="3:25">
      <c r="C68" s="179"/>
      <c r="D68" s="179"/>
      <c r="E68" s="179"/>
      <c r="F68" s="179"/>
      <c r="G68" s="179"/>
      <c r="H68" s="179"/>
      <c r="I68" s="179"/>
      <c r="J68" s="179"/>
      <c r="K68" s="179"/>
      <c r="L68" s="179"/>
      <c r="M68" s="179"/>
      <c r="N68" s="179"/>
      <c r="O68" s="179"/>
      <c r="P68" s="179"/>
      <c r="Q68" s="179"/>
      <c r="R68" s="179"/>
      <c r="S68" s="179"/>
      <c r="T68" s="179"/>
      <c r="Y68" s="56"/>
    </row>
    <row r="69" spans="3:25">
      <c r="C69" s="179"/>
      <c r="D69" s="179"/>
      <c r="E69" s="179"/>
      <c r="F69" s="179"/>
      <c r="G69" s="179"/>
      <c r="H69" s="179"/>
      <c r="I69" s="179"/>
      <c r="J69" s="179"/>
      <c r="K69" s="179"/>
      <c r="L69" s="179"/>
      <c r="M69" s="179"/>
      <c r="N69" s="179"/>
      <c r="O69" s="179"/>
      <c r="P69" s="179"/>
      <c r="Q69" s="179"/>
      <c r="R69" s="179"/>
      <c r="S69" s="179"/>
      <c r="T69" s="179"/>
      <c r="Y69" s="56"/>
    </row>
    <row r="70" spans="3:25">
      <c r="C70" s="179"/>
      <c r="D70" s="179"/>
      <c r="E70" s="179"/>
      <c r="F70" s="179"/>
      <c r="G70" s="179"/>
      <c r="H70" s="179"/>
      <c r="I70" s="179"/>
      <c r="J70" s="179"/>
      <c r="K70" s="179"/>
      <c r="L70" s="179"/>
      <c r="M70" s="179"/>
      <c r="N70" s="179"/>
      <c r="O70" s="179"/>
      <c r="P70" s="179"/>
      <c r="Q70" s="179"/>
      <c r="R70" s="179"/>
      <c r="S70" s="179"/>
      <c r="T70" s="179"/>
      <c r="Y70" s="56"/>
    </row>
  </sheetData>
  <hyperlinks>
    <hyperlink ref="S6" location="Cover!A1" display="cover" xr:uid="{18C8F2A2-64EA-4B74-8388-07FF05370DD6}"/>
  </hyperlinks>
  <printOptions horizontalCentered="1"/>
  <pageMargins left="0.11811023622047245" right="0.11811023622047245" top="0.15748031496062992" bottom="0.15748031496062992" header="0.31496062992125984" footer="0.31496062992125984"/>
  <pageSetup paperSize="9" scale="79" orientation="landscape" r:id="rId1"/>
  <headerFooter>
    <oddFooter>&amp;L&amp;12&amp;D &amp;T&amp;C&amp;12Page &amp;P of &amp;N&amp;R&amp;"-,Bold"&amp;12Optima bank&amp;"-,Regular"
Results factsheet</oddFooter>
  </headerFooter>
  <colBreaks count="1" manualBreakCount="1">
    <brk id="20"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1DFD0-0D1A-4A65-AA8F-EF2D59A8F60A}">
  <sheetPr>
    <tabColor theme="5"/>
    <pageSetUpPr fitToPage="1"/>
  </sheetPr>
  <dimension ref="A1:X38"/>
  <sheetViews>
    <sheetView view="pageBreakPreview" zoomScale="80" zoomScaleNormal="85" zoomScaleSheetLayoutView="80" workbookViewId="0">
      <pane xSplit="3" ySplit="7" topLeftCell="D8" activePane="bottomRight" state="frozen"/>
      <selection activeCell="X22" sqref="X22"/>
      <selection pane="topRight" activeCell="X22" sqref="X22"/>
      <selection pane="bottomLeft" activeCell="X22" sqref="X22"/>
      <selection pane="bottomRight" activeCell="O8" sqref="O8"/>
    </sheetView>
  </sheetViews>
  <sheetFormatPr defaultColWidth="9.140625" defaultRowHeight="15.75"/>
  <cols>
    <col min="1" max="1" width="5.42578125" style="181" customWidth="1"/>
    <col min="2" max="2" width="4.5703125" style="33" customWidth="1"/>
    <col min="3" max="3" width="35.5703125" style="33" customWidth="1"/>
    <col min="4" max="13" width="14.140625" style="33" customWidth="1"/>
    <col min="14" max="14" width="4" style="33" customWidth="1"/>
    <col min="15" max="16384" width="9.140625" style="33"/>
  </cols>
  <sheetData>
    <row r="1" spans="1:24" s="133" customFormat="1" ht="18.75" customHeight="1">
      <c r="A1" s="181"/>
      <c r="B1" s="33"/>
      <c r="C1" s="31"/>
      <c r="D1" s="31"/>
      <c r="E1" s="31"/>
      <c r="F1" s="31"/>
      <c r="G1" s="31"/>
      <c r="H1" s="31"/>
      <c r="I1" s="31"/>
      <c r="J1" s="31"/>
      <c r="K1" s="31"/>
      <c r="L1" s="31"/>
      <c r="M1" s="31"/>
    </row>
    <row r="2" spans="1:24" s="133" customFormat="1" ht="15.75" customHeight="1">
      <c r="A2" s="181"/>
      <c r="B2" s="33"/>
      <c r="C2" s="31"/>
      <c r="D2" s="31"/>
      <c r="E2" s="31"/>
      <c r="F2" s="31"/>
      <c r="G2" s="31"/>
      <c r="H2" s="31"/>
      <c r="I2" s="31"/>
      <c r="J2" s="31"/>
      <c r="K2" s="31"/>
      <c r="L2" s="31"/>
      <c r="M2" s="31"/>
    </row>
    <row r="3" spans="1:24">
      <c r="C3" s="31"/>
      <c r="D3" s="31"/>
      <c r="E3" s="31"/>
      <c r="F3" s="31"/>
      <c r="G3" s="31"/>
      <c r="H3" s="31"/>
      <c r="I3" s="31"/>
      <c r="J3" s="31"/>
      <c r="K3" s="31"/>
      <c r="L3" s="31"/>
      <c r="M3" s="31"/>
    </row>
    <row r="4" spans="1:24" s="133" customFormat="1" ht="23.25" customHeight="1">
      <c r="A4" s="181"/>
      <c r="B4" s="33"/>
      <c r="C4" s="182"/>
      <c r="D4" s="182"/>
      <c r="E4" s="182"/>
      <c r="F4" s="182"/>
      <c r="G4" s="182"/>
      <c r="H4" s="182"/>
      <c r="I4" s="182"/>
      <c r="J4" s="182"/>
      <c r="K4" s="182"/>
      <c r="L4" s="182"/>
      <c r="M4" s="182"/>
    </row>
    <row r="5" spans="1:24" s="133" customFormat="1" ht="23.25" customHeight="1">
      <c r="A5" s="181"/>
      <c r="B5" s="33"/>
      <c r="C5" s="6" t="s">
        <v>4</v>
      </c>
      <c r="D5" s="182"/>
      <c r="E5" s="182"/>
      <c r="F5" s="182"/>
      <c r="G5" s="182"/>
      <c r="H5" s="182"/>
      <c r="I5" s="182"/>
      <c r="J5" s="182"/>
      <c r="K5" s="182"/>
      <c r="L5" s="182"/>
      <c r="M5" s="182"/>
      <c r="O5" s="34"/>
    </row>
    <row r="6" spans="1:24" s="133" customFormat="1" ht="23.25" customHeight="1">
      <c r="A6" s="181"/>
      <c r="B6" s="33"/>
      <c r="C6" s="182"/>
      <c r="D6" s="182"/>
      <c r="E6" s="182"/>
      <c r="F6" s="182"/>
      <c r="G6" s="182"/>
      <c r="H6" s="182"/>
      <c r="I6" s="182"/>
      <c r="J6" s="182"/>
      <c r="K6" s="182"/>
      <c r="L6" s="182"/>
      <c r="M6" s="182"/>
      <c r="O6" s="43" t="s">
        <v>81</v>
      </c>
    </row>
    <row r="7" spans="1:24" s="133" customFormat="1">
      <c r="A7" s="181"/>
      <c r="B7" s="33"/>
      <c r="C7" s="67" t="s">
        <v>3</v>
      </c>
      <c r="D7" s="35" t="s">
        <v>82</v>
      </c>
      <c r="E7" s="35" t="s">
        <v>179</v>
      </c>
      <c r="F7" s="35" t="s">
        <v>186</v>
      </c>
      <c r="G7" s="35" t="s">
        <v>255</v>
      </c>
      <c r="H7" s="35" t="s">
        <v>260</v>
      </c>
      <c r="I7" s="35" t="s">
        <v>265</v>
      </c>
      <c r="J7" s="35" t="s">
        <v>271</v>
      </c>
      <c r="K7" s="35" t="s">
        <v>278</v>
      </c>
      <c r="L7" s="35" t="s">
        <v>288</v>
      </c>
      <c r="M7" s="35" t="s">
        <v>292</v>
      </c>
    </row>
    <row r="8" spans="1:24" s="133" customFormat="1">
      <c r="A8" s="181"/>
      <c r="B8" s="33"/>
      <c r="C8" s="33"/>
      <c r="D8" s="33"/>
      <c r="E8" s="33"/>
      <c r="F8" s="33"/>
      <c r="G8" s="33"/>
      <c r="H8" s="33"/>
      <c r="I8" s="33"/>
      <c r="J8" s="33"/>
      <c r="K8" s="33"/>
      <c r="L8" s="33"/>
      <c r="M8" s="33"/>
    </row>
    <row r="9" spans="1:24" s="133" customFormat="1" ht="20.100000000000001" customHeight="1">
      <c r="A9" s="181"/>
      <c r="B9" s="33"/>
      <c r="C9" s="97" t="s">
        <v>61</v>
      </c>
      <c r="D9" s="150">
        <v>251.38795838731988</v>
      </c>
      <c r="E9" s="150">
        <v>335.43610083000004</v>
      </c>
      <c r="F9" s="150">
        <v>368.21323797813125</v>
      </c>
      <c r="G9" s="150">
        <v>409.60944710524655</v>
      </c>
      <c r="H9" s="150">
        <v>413.8442727472351</v>
      </c>
      <c r="I9" s="150">
        <v>501.26929966758672</v>
      </c>
      <c r="J9" s="150">
        <v>545.75099999999998</v>
      </c>
      <c r="K9" s="150">
        <v>631.84843744275361</v>
      </c>
      <c r="L9" s="150">
        <v>974.99019431744682</v>
      </c>
      <c r="M9" s="150">
        <v>711.07841363204557</v>
      </c>
      <c r="O9" s="85"/>
      <c r="P9" s="56"/>
      <c r="Q9" s="50"/>
      <c r="R9" s="56"/>
      <c r="S9" s="56"/>
      <c r="T9" s="56"/>
      <c r="U9" s="56"/>
      <c r="V9" s="56"/>
      <c r="X9" s="56"/>
    </row>
    <row r="10" spans="1:24" s="133" customFormat="1" ht="20.100000000000001" customHeight="1">
      <c r="A10" s="181" t="s">
        <v>62</v>
      </c>
      <c r="B10" s="33"/>
      <c r="C10" s="127" t="s">
        <v>63</v>
      </c>
      <c r="D10" s="332">
        <v>56.22094225</v>
      </c>
      <c r="E10" s="332">
        <v>66.072824600000004</v>
      </c>
      <c r="F10" s="332">
        <v>65.801122820000003</v>
      </c>
      <c r="G10" s="332">
        <v>66.019189339999997</v>
      </c>
      <c r="H10" s="332">
        <v>66.23856705</v>
      </c>
      <c r="I10" s="332">
        <v>66.089383479999995</v>
      </c>
      <c r="J10" s="332">
        <v>65.596808129999999</v>
      </c>
      <c r="K10" s="332">
        <v>65.81867312</v>
      </c>
      <c r="L10" s="332">
        <v>46.278494379999998</v>
      </c>
      <c r="M10" s="332">
        <v>80.438819469999999</v>
      </c>
      <c r="P10" s="49"/>
      <c r="R10" s="56"/>
      <c r="S10" s="56"/>
      <c r="T10" s="56"/>
      <c r="U10" s="56"/>
      <c r="V10" s="56"/>
      <c r="X10" s="56"/>
    </row>
    <row r="11" spans="1:24" s="133" customFormat="1" ht="20.100000000000001" customHeight="1">
      <c r="A11" s="181" t="s">
        <v>62</v>
      </c>
      <c r="B11" s="33"/>
      <c r="C11" s="127" t="s">
        <v>65</v>
      </c>
      <c r="D11" s="332">
        <v>0</v>
      </c>
      <c r="E11" s="332">
        <v>0</v>
      </c>
      <c r="F11" s="332">
        <v>0</v>
      </c>
      <c r="G11" s="332">
        <v>0</v>
      </c>
      <c r="H11" s="332">
        <v>0</v>
      </c>
      <c r="I11" s="332">
        <v>0</v>
      </c>
      <c r="J11" s="332">
        <v>34.603246259999999</v>
      </c>
      <c r="K11" s="332">
        <v>34.78356454</v>
      </c>
      <c r="L11" s="332">
        <v>283.04159170063832</v>
      </c>
      <c r="M11" s="332">
        <v>66.255830000000003</v>
      </c>
      <c r="P11" s="49"/>
      <c r="R11" s="56"/>
      <c r="S11" s="56"/>
      <c r="T11" s="56"/>
      <c r="U11" s="56"/>
      <c r="V11" s="56"/>
      <c r="X11" s="56"/>
    </row>
    <row r="12" spans="1:24" s="133" customFormat="1" ht="20.100000000000001" customHeight="1">
      <c r="A12" s="181" t="s">
        <v>62</v>
      </c>
      <c r="B12" s="33"/>
      <c r="C12" s="127" t="s">
        <v>67</v>
      </c>
      <c r="D12" s="332">
        <v>37.571129689999999</v>
      </c>
      <c r="E12" s="332">
        <v>52.534338460000008</v>
      </c>
      <c r="F12" s="332">
        <v>75.328163414918265</v>
      </c>
      <c r="G12" s="332">
        <v>99.272573308095772</v>
      </c>
      <c r="H12" s="332">
        <v>95.595562010000009</v>
      </c>
      <c r="I12" s="332">
        <v>201.2054181475867</v>
      </c>
      <c r="J12" s="332">
        <v>211.30714239689422</v>
      </c>
      <c r="K12" s="332">
        <v>281.49316658275359</v>
      </c>
      <c r="L12" s="332">
        <v>315.31947633702129</v>
      </c>
      <c r="M12" s="332">
        <v>281.52200033204559</v>
      </c>
      <c r="P12" s="49"/>
      <c r="R12" s="56"/>
    </row>
    <row r="13" spans="1:24" s="133" customFormat="1" ht="20.100000000000001" customHeight="1">
      <c r="A13" s="181" t="s">
        <v>62</v>
      </c>
      <c r="B13" s="33"/>
      <c r="C13" s="127" t="s">
        <v>6</v>
      </c>
      <c r="D13" s="332">
        <v>157.59588644731988</v>
      </c>
      <c r="E13" s="332">
        <v>216.82893777000004</v>
      </c>
      <c r="F13" s="332">
        <v>227.08395174321302</v>
      </c>
      <c r="G13" s="332">
        <v>244.31768445715082</v>
      </c>
      <c r="H13" s="332">
        <v>252.01014368723511</v>
      </c>
      <c r="I13" s="332">
        <v>233.97449804000001</v>
      </c>
      <c r="J13" s="332">
        <v>234.24380321310582</v>
      </c>
      <c r="K13" s="332">
        <v>249.75303319999998</v>
      </c>
      <c r="L13" s="332">
        <v>330.35063189978723</v>
      </c>
      <c r="M13" s="332">
        <v>282.86176383000003</v>
      </c>
      <c r="P13" s="49"/>
      <c r="R13" s="56"/>
    </row>
    <row r="14" spans="1:24" s="133" customFormat="1" ht="20.100000000000001" customHeight="1">
      <c r="A14" s="181"/>
      <c r="B14" s="33"/>
      <c r="C14" s="127"/>
      <c r="D14" s="332"/>
      <c r="E14" s="332"/>
      <c r="F14" s="332"/>
      <c r="G14" s="332"/>
      <c r="H14" s="332"/>
      <c r="I14" s="332"/>
      <c r="J14" s="332"/>
      <c r="K14" s="332"/>
      <c r="L14" s="332"/>
      <c r="M14" s="332"/>
      <c r="P14" s="56"/>
      <c r="Q14" s="56"/>
    </row>
    <row r="15" spans="1:24" s="133" customFormat="1" ht="20.100000000000001" customHeight="1">
      <c r="A15" s="181"/>
      <c r="B15" s="33"/>
      <c r="C15" s="97" t="s">
        <v>64</v>
      </c>
      <c r="D15" s="333">
        <v>337.62791016</v>
      </c>
      <c r="E15" s="333">
        <v>302.71114777999998</v>
      </c>
      <c r="F15" s="333">
        <v>173.13092159000001</v>
      </c>
      <c r="G15" s="333">
        <v>180.72017047</v>
      </c>
      <c r="H15" s="333">
        <v>264.44166561999998</v>
      </c>
      <c r="I15" s="333">
        <v>207.31735606000001</v>
      </c>
      <c r="J15" s="333">
        <v>207.08926026999998</v>
      </c>
      <c r="K15" s="333">
        <v>298.70269155999995</v>
      </c>
      <c r="L15" s="333">
        <v>304.57694953100162</v>
      </c>
      <c r="M15" s="333">
        <v>244.58243961053427</v>
      </c>
      <c r="O15" s="85"/>
      <c r="P15" s="56"/>
      <c r="Q15" s="56"/>
      <c r="R15" s="50"/>
    </row>
    <row r="16" spans="1:24" s="133" customFormat="1" ht="20.100000000000001" customHeight="1">
      <c r="A16" s="181" t="s">
        <v>68</v>
      </c>
      <c r="B16" s="33"/>
      <c r="C16" s="127" t="s">
        <v>63</v>
      </c>
      <c r="D16" s="332">
        <v>0.76832453000000012</v>
      </c>
      <c r="E16" s="332">
        <v>8.0412717700000016</v>
      </c>
      <c r="F16" s="332">
        <v>3.5048734800000001</v>
      </c>
      <c r="G16" s="332">
        <v>0</v>
      </c>
      <c r="H16" s="332">
        <v>0</v>
      </c>
      <c r="I16" s="332">
        <v>0</v>
      </c>
      <c r="J16" s="332">
        <v>0</v>
      </c>
      <c r="K16" s="332">
        <v>0</v>
      </c>
      <c r="L16" s="332">
        <v>3.4051799810016044</v>
      </c>
      <c r="M16" s="332">
        <v>0</v>
      </c>
      <c r="P16" s="56"/>
      <c r="Q16" s="56"/>
      <c r="R16" s="50"/>
    </row>
    <row r="17" spans="1:18" s="133" customFormat="1" ht="20.100000000000001" customHeight="1">
      <c r="A17" s="181" t="s">
        <v>68</v>
      </c>
      <c r="B17" s="33"/>
      <c r="C17" s="127" t="s">
        <v>65</v>
      </c>
      <c r="D17" s="332">
        <v>228.84975119999999</v>
      </c>
      <c r="E17" s="332">
        <v>162.86247288999996</v>
      </c>
      <c r="F17" s="332">
        <v>63.372883630000004</v>
      </c>
      <c r="G17" s="332">
        <v>57.652550650000002</v>
      </c>
      <c r="H17" s="332">
        <v>186.91821062</v>
      </c>
      <c r="I17" s="332">
        <v>113.84798625000001</v>
      </c>
      <c r="J17" s="332">
        <v>108.81661520999999</v>
      </c>
      <c r="K17" s="332">
        <v>170.91103686999998</v>
      </c>
      <c r="L17" s="332">
        <v>162.21296808000002</v>
      </c>
      <c r="M17" s="332">
        <v>81.02954574053426</v>
      </c>
      <c r="P17" s="56"/>
      <c r="Q17" s="56"/>
      <c r="R17" s="50"/>
    </row>
    <row r="18" spans="1:18" s="133" customFormat="1" ht="20.100000000000001" customHeight="1">
      <c r="A18" s="181" t="s">
        <v>68</v>
      </c>
      <c r="B18" s="33"/>
      <c r="C18" s="127" t="s">
        <v>67</v>
      </c>
      <c r="D18" s="332">
        <v>0</v>
      </c>
      <c r="E18" s="332">
        <v>0</v>
      </c>
      <c r="F18" s="332">
        <v>0</v>
      </c>
      <c r="G18" s="337">
        <v>-3.9711900000000324E-3</v>
      </c>
      <c r="H18" s="332">
        <v>0</v>
      </c>
      <c r="I18" s="332">
        <v>0</v>
      </c>
      <c r="J18" s="332">
        <v>0</v>
      </c>
      <c r="K18" s="332">
        <v>0</v>
      </c>
      <c r="L18" s="332">
        <v>0</v>
      </c>
      <c r="M18" s="332">
        <v>4.8574914099999997</v>
      </c>
      <c r="Q18" s="56"/>
    </row>
    <row r="19" spans="1:18" s="133" customFormat="1" ht="20.100000000000001" customHeight="1">
      <c r="A19" s="181" t="s">
        <v>68</v>
      </c>
      <c r="B19" s="33"/>
      <c r="C19" s="127" t="s">
        <v>6</v>
      </c>
      <c r="D19" s="332">
        <v>108.00983443</v>
      </c>
      <c r="E19" s="332">
        <v>131.80740312</v>
      </c>
      <c r="F19" s="332">
        <v>106.25316448000001</v>
      </c>
      <c r="G19" s="332">
        <v>123.07159100999999</v>
      </c>
      <c r="H19" s="332">
        <v>77.523454999999984</v>
      </c>
      <c r="I19" s="332">
        <v>93.469369809999989</v>
      </c>
      <c r="J19" s="332">
        <v>98.272645059999988</v>
      </c>
      <c r="K19" s="332">
        <v>127.79165469</v>
      </c>
      <c r="L19" s="332">
        <v>138.95880147</v>
      </c>
      <c r="M19" s="332">
        <v>158.69540246</v>
      </c>
    </row>
    <row r="20" spans="1:18" s="133" customFormat="1" ht="20.100000000000001" customHeight="1">
      <c r="A20" s="181"/>
      <c r="B20" s="33"/>
      <c r="C20" s="127"/>
      <c r="D20" s="334"/>
      <c r="E20" s="334"/>
      <c r="F20" s="334"/>
      <c r="G20" s="335"/>
      <c r="H20" s="335"/>
      <c r="I20" s="335"/>
      <c r="J20" s="335"/>
      <c r="K20" s="335"/>
      <c r="L20" s="335"/>
      <c r="M20" s="335"/>
    </row>
    <row r="21" spans="1:18" s="133" customFormat="1" ht="20.100000000000001" customHeight="1">
      <c r="A21" s="181"/>
      <c r="B21" s="33"/>
      <c r="C21" s="97" t="s">
        <v>66</v>
      </c>
      <c r="D21" s="333">
        <v>86.488214470000003</v>
      </c>
      <c r="E21" s="333">
        <v>80.669171379999995</v>
      </c>
      <c r="F21" s="333">
        <v>59.623753309999998</v>
      </c>
      <c r="G21" s="333">
        <v>44.087295900000001</v>
      </c>
      <c r="H21" s="333">
        <v>47.389764740000004</v>
      </c>
      <c r="I21" s="333">
        <v>37.070053549999997</v>
      </c>
      <c r="J21" s="333">
        <v>45.425859930000001</v>
      </c>
      <c r="K21" s="333">
        <v>44.315693159999995</v>
      </c>
      <c r="L21" s="333">
        <v>53.842464059999998</v>
      </c>
      <c r="M21" s="333">
        <v>146.15217231235869</v>
      </c>
      <c r="O21" s="85"/>
      <c r="P21" s="56"/>
    </row>
    <row r="22" spans="1:18" s="133" customFormat="1" ht="20.100000000000001" customHeight="1">
      <c r="A22" s="181" t="s">
        <v>69</v>
      </c>
      <c r="B22" s="33"/>
      <c r="C22" s="127" t="s">
        <v>63</v>
      </c>
      <c r="D22" s="332">
        <v>49.959439879999998</v>
      </c>
      <c r="E22" s="332">
        <v>50.088585950000002</v>
      </c>
      <c r="F22" s="332">
        <v>23.386193840000001</v>
      </c>
      <c r="G22" s="332">
        <v>14.228734699999999</v>
      </c>
      <c r="H22" s="332">
        <v>14.26907224</v>
      </c>
      <c r="I22" s="332">
        <v>10.55109032</v>
      </c>
      <c r="J22" s="332">
        <v>10.69304874</v>
      </c>
      <c r="K22" s="332">
        <v>16.910052310000001</v>
      </c>
      <c r="L22" s="332">
        <v>10.803848109999999</v>
      </c>
      <c r="M22" s="332">
        <v>12.154126539999998</v>
      </c>
      <c r="R22" s="56"/>
    </row>
    <row r="23" spans="1:18" s="133" customFormat="1" ht="20.100000000000001" customHeight="1">
      <c r="A23" s="181" t="s">
        <v>69</v>
      </c>
      <c r="B23" s="33"/>
      <c r="C23" s="127" t="s">
        <v>65</v>
      </c>
      <c r="D23" s="332">
        <v>0</v>
      </c>
      <c r="E23" s="332">
        <v>0</v>
      </c>
      <c r="F23" s="332">
        <v>0</v>
      </c>
      <c r="G23" s="332">
        <v>0</v>
      </c>
      <c r="H23" s="332">
        <v>0</v>
      </c>
      <c r="I23" s="332">
        <v>0</v>
      </c>
      <c r="J23" s="332">
        <v>0</v>
      </c>
      <c r="K23" s="332">
        <v>0</v>
      </c>
      <c r="L23" s="332">
        <v>0</v>
      </c>
      <c r="M23" s="332">
        <v>68.392349300000006</v>
      </c>
      <c r="R23" s="56"/>
    </row>
    <row r="24" spans="1:18" s="133" customFormat="1" ht="20.100000000000001" customHeight="1">
      <c r="A24" s="181" t="s">
        <v>69</v>
      </c>
      <c r="B24" s="33"/>
      <c r="C24" s="127" t="s">
        <v>67</v>
      </c>
      <c r="D24" s="332">
        <v>3.0368259399999999</v>
      </c>
      <c r="E24" s="332">
        <v>1.37209709</v>
      </c>
      <c r="F24" s="332">
        <v>3.0070131900000003</v>
      </c>
      <c r="G24" s="332">
        <v>3.1688928200000004</v>
      </c>
      <c r="H24" s="332">
        <v>3.1629269199999999</v>
      </c>
      <c r="I24" s="332">
        <v>3.1755427199999997</v>
      </c>
      <c r="J24" s="332">
        <v>3.24453886</v>
      </c>
      <c r="K24" s="332">
        <v>3.2549673899999996</v>
      </c>
      <c r="L24" s="332">
        <v>7.9280887399999989</v>
      </c>
      <c r="M24" s="332">
        <v>38.893281372358672</v>
      </c>
      <c r="R24" s="56"/>
    </row>
    <row r="25" spans="1:18" s="133" customFormat="1" ht="20.100000000000001" customHeight="1">
      <c r="A25" s="181" t="s">
        <v>69</v>
      </c>
      <c r="B25" s="33"/>
      <c r="C25" s="127" t="s">
        <v>6</v>
      </c>
      <c r="D25" s="332">
        <v>33.491948649999998</v>
      </c>
      <c r="E25" s="332">
        <v>29.208488340000002</v>
      </c>
      <c r="F25" s="332">
        <v>33.230546279999999</v>
      </c>
      <c r="G25" s="332">
        <v>26.689668380000001</v>
      </c>
      <c r="H25" s="332">
        <v>29.95776558</v>
      </c>
      <c r="I25" s="332">
        <v>23.343420510000001</v>
      </c>
      <c r="J25" s="332">
        <v>31.488272330000004</v>
      </c>
      <c r="K25" s="332">
        <v>24.150673459999997</v>
      </c>
      <c r="L25" s="332">
        <v>35.110527210000001</v>
      </c>
      <c r="M25" s="332">
        <v>26.712415100000001</v>
      </c>
      <c r="R25" s="56"/>
    </row>
    <row r="26" spans="1:18" s="133" customFormat="1" ht="20.100000000000001" customHeight="1">
      <c r="A26" s="181"/>
      <c r="B26" s="33"/>
      <c r="C26" s="127"/>
      <c r="D26" s="332"/>
      <c r="E26" s="332"/>
      <c r="F26" s="332"/>
      <c r="G26" s="332"/>
      <c r="H26" s="332"/>
      <c r="I26" s="332"/>
      <c r="J26" s="332"/>
      <c r="K26" s="332"/>
      <c r="L26" s="332"/>
      <c r="M26" s="332"/>
    </row>
    <row r="27" spans="1:18" s="133" customFormat="1" ht="20.100000000000001" customHeight="1">
      <c r="A27" s="181"/>
      <c r="B27" s="33"/>
      <c r="C27" s="97" t="s">
        <v>70</v>
      </c>
      <c r="D27" s="336">
        <v>675.50408301731989</v>
      </c>
      <c r="E27" s="336">
        <v>718.81641998999999</v>
      </c>
      <c r="F27" s="336">
        <v>600.9679128781313</v>
      </c>
      <c r="G27" s="336">
        <v>634.41691347524647</v>
      </c>
      <c r="H27" s="336">
        <v>725.67570310723511</v>
      </c>
      <c r="I27" s="336">
        <v>745.65670927758674</v>
      </c>
      <c r="J27" s="336">
        <v>798.26612019999993</v>
      </c>
      <c r="K27" s="336">
        <v>974.86682216275358</v>
      </c>
      <c r="L27" s="336">
        <v>1333.4096079084484</v>
      </c>
      <c r="M27" s="336">
        <v>1101.8130255549386</v>
      </c>
      <c r="N27" s="56"/>
      <c r="O27" s="56"/>
    </row>
    <row r="29" spans="1:18">
      <c r="D29" s="56"/>
      <c r="E29" s="56"/>
      <c r="F29" s="56"/>
      <c r="G29" s="56"/>
      <c r="H29" s="56"/>
      <c r="I29" s="56"/>
      <c r="J29" s="56"/>
      <c r="K29" s="56"/>
      <c r="L29" s="56"/>
      <c r="M29" s="56"/>
    </row>
    <row r="30" spans="1:18">
      <c r="K30" s="85"/>
      <c r="L30" s="85"/>
      <c r="M30" s="85"/>
      <c r="N30" s="85"/>
    </row>
    <row r="31" spans="1:18">
      <c r="N31" s="56"/>
    </row>
    <row r="32" spans="1:18">
      <c r="E32" s="85"/>
      <c r="F32" s="85"/>
      <c r="G32" s="85"/>
      <c r="H32" s="85"/>
      <c r="I32" s="85"/>
      <c r="J32" s="85"/>
      <c r="K32" s="85"/>
      <c r="L32" s="85"/>
      <c r="M32" s="85"/>
      <c r="N32" s="56"/>
    </row>
    <row r="33" spans="4:17">
      <c r="D33" s="56"/>
      <c r="E33" s="56"/>
      <c r="F33" s="56"/>
      <c r="G33" s="85"/>
      <c r="H33" s="85"/>
      <c r="I33" s="85"/>
      <c r="J33" s="85"/>
      <c r="K33" s="85"/>
      <c r="L33" s="85"/>
      <c r="M33" s="85"/>
      <c r="N33" s="56"/>
    </row>
    <row r="35" spans="4:17">
      <c r="N35" s="56"/>
      <c r="Q35" s="56"/>
    </row>
    <row r="36" spans="4:17">
      <c r="N36" s="56"/>
      <c r="Q36" s="56"/>
    </row>
    <row r="37" spans="4:17">
      <c r="N37" s="56"/>
      <c r="Q37" s="56"/>
    </row>
    <row r="38" spans="4:17">
      <c r="N38" s="56"/>
    </row>
  </sheetData>
  <hyperlinks>
    <hyperlink ref="O6" location="Cover!A1" display="cover" xr:uid="{7A73AF2E-F448-4E75-BF90-322AF5615B9C}"/>
  </hyperlinks>
  <printOptions horizontalCentered="1" verticalCentered="1"/>
  <pageMargins left="0.11811023622047245" right="0.11811023622047245" top="0.15748031496062992" bottom="0.15748031496062992" header="0.31496062992125984" footer="0.31496062992125984"/>
  <pageSetup paperSize="9" scale="77" orientation="landscape" r:id="rId1"/>
  <headerFooter>
    <oddFooter>&amp;L&amp;12&amp;D &amp;T&amp;C&amp;12Page &amp;P of &amp;N&amp;R&amp;"-,Bold"&amp;12Optima bank&amp;"-,Regular"
Results factsheet</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17c5491-d084-478d-920d-20cdcf51118e">
      <Terms xmlns="http://schemas.microsoft.com/office/infopath/2007/PartnerControls"/>
    </lcf76f155ced4ddcb4097134ff3c332f>
    <TaxCatchAll xmlns="e1d2947e-82e0-40da-aae3-edcef3cfc749" xsi:nil="true"/>
  </documentManagement>
</p:properties>
</file>

<file path=customXml/item2.xml><?xml version="1.0" encoding="utf-8"?>
<?mso-contentType ?>
<SharedContentType xmlns="Microsoft.SharePoint.Taxonomy.ContentTypeSync" SourceId="b65ce7d0-cd28-4c5d-8f6b-b99a4a57076d"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Έγγραφο" ma:contentTypeID="0x010100D94816A57B74F643A0C35DB613FDCCCC" ma:contentTypeVersion="15" ma:contentTypeDescription="Δημιουργία νέου εγγράφου" ma:contentTypeScope="" ma:versionID="7e50773b8f0d1e3df9137a86f110ed16">
  <xsd:schema xmlns:xsd="http://www.w3.org/2001/XMLSchema" xmlns:xs="http://www.w3.org/2001/XMLSchema" xmlns:p="http://schemas.microsoft.com/office/2006/metadata/properties" xmlns:ns2="417c5491-d084-478d-920d-20cdcf51118e" xmlns:ns3="e1d2947e-82e0-40da-aae3-edcef3cfc749" targetNamespace="http://schemas.microsoft.com/office/2006/metadata/properties" ma:root="true" ma:fieldsID="532dcc64ea401e265c915e302d2411b0" ns2:_="" ns3:_="">
    <xsd:import namespace="417c5491-d084-478d-920d-20cdcf51118e"/>
    <xsd:import namespace="e1d2947e-82e0-40da-aae3-edcef3cfc749"/>
    <xsd:element name="properties">
      <xsd:complexType>
        <xsd:sequence>
          <xsd:element name="documentManagement">
            <xsd:complexType>
              <xsd:all>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MediaServiceSearchProperties" minOccurs="0"/>
                <xsd:element ref="ns2:MediaServiceMetadata"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7c5491-d084-478d-920d-20cdcf51118e"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DateTaken" ma:index="9" nillable="true" ma:displayName="MediaServiceDateTaken" ma:hidden="true" ma:indexed="true" ma:internalName="MediaServiceDateTaken" ma:readOnly="true">
      <xsd:simpleType>
        <xsd:restriction base="dms:Text"/>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Ετικέτες εικόνας" ma:readOnly="false" ma:fieldId="{5cf76f15-5ced-4ddc-b409-7134ff3c332f}" ma:taxonomyMulti="true" ma:sspId="b65ce7d0-cd28-4c5d-8f6b-b99a4a57076d"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description="" ma:indexed="true" ma:internalName="MediaServiceLocation"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Metadata" ma:index="20" nillable="true" ma:displayName="MediaServiceMetadata" ma:hidden="true" ma:internalName="MediaServiceMetadata"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d2947e-82e0-40da-aae3-edcef3cfc749"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1d181ff-85cd-460e-838c-30b0d46111d2}" ma:internalName="TaxCatchAll" ma:showField="CatchAllData" ma:web="e1d2947e-82e0-40da-aae3-edcef3cfc7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Τύπος περιεχομένου"/>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8C641F-252A-41AB-BF5C-2B5F6425F6EC}">
  <ds:schemaRefs>
    <ds:schemaRef ds:uri="http://purl.org/dc/terms/"/>
    <ds:schemaRef ds:uri="e1d2947e-82e0-40da-aae3-edcef3cfc749"/>
    <ds:schemaRef ds:uri="http://purl.org/dc/elements/1.1/"/>
    <ds:schemaRef ds:uri="417c5491-d084-478d-920d-20cdcf51118e"/>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A15E62A3-83EC-4F58-B64E-802C42172A58}">
  <ds:schemaRefs>
    <ds:schemaRef ds:uri="Microsoft.SharePoint.Taxonomy.ContentTypeSync"/>
  </ds:schemaRefs>
</ds:datastoreItem>
</file>

<file path=customXml/itemProps3.xml><?xml version="1.0" encoding="utf-8"?>
<ds:datastoreItem xmlns:ds="http://schemas.openxmlformats.org/officeDocument/2006/customXml" ds:itemID="{61E74C04-509A-4331-905B-92CA815860B7}">
  <ds:schemaRefs>
    <ds:schemaRef ds:uri="http://schemas.microsoft.com/sharepoint/v3/contenttype/forms"/>
  </ds:schemaRefs>
</ds:datastoreItem>
</file>

<file path=customXml/itemProps4.xml><?xml version="1.0" encoding="utf-8"?>
<ds:datastoreItem xmlns:ds="http://schemas.openxmlformats.org/officeDocument/2006/customXml" ds:itemID="{B90B41D8-17F8-4DCE-A18F-2A0F6D2685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7c5491-d084-478d-920d-20cdcf51118e"/>
    <ds:schemaRef ds:uri="e1d2947e-82e0-40da-aae3-edcef3cfc7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Cover</vt:lpstr>
      <vt:lpstr>Dashboard</vt:lpstr>
      <vt:lpstr>KPIs</vt:lpstr>
      <vt:lpstr>Balance Sheet</vt:lpstr>
      <vt:lpstr>P&amp;L</vt:lpstr>
      <vt:lpstr>NII NFI</vt:lpstr>
      <vt:lpstr>Loans</vt:lpstr>
      <vt:lpstr>Customer Funds</vt:lpstr>
      <vt:lpstr>Securities</vt:lpstr>
      <vt:lpstr>Capital</vt:lpstr>
      <vt:lpstr>Asset Quality</vt:lpstr>
      <vt:lpstr>IFRS9 stages</vt:lpstr>
      <vt:lpstr>Glossary</vt:lpstr>
      <vt:lpstr>'Asset Quality'!Print_Area</vt:lpstr>
      <vt:lpstr>'Balance Sheet'!Print_Area</vt:lpstr>
      <vt:lpstr>Capital!Print_Area</vt:lpstr>
      <vt:lpstr>Cover!Print_Area</vt:lpstr>
      <vt:lpstr>'Customer Funds'!Print_Area</vt:lpstr>
      <vt:lpstr>Dashboard!Print_Area</vt:lpstr>
      <vt:lpstr>Glossary!Print_Area</vt:lpstr>
      <vt:lpstr>'IFRS9 stages'!Print_Area</vt:lpstr>
      <vt:lpstr>KPIs!Print_Area</vt:lpstr>
      <vt:lpstr>Loans!Print_Area</vt:lpstr>
      <vt:lpstr>'NII NFI'!Print_Area</vt:lpstr>
      <vt:lpstr>'P&amp;L'!Print_Area</vt:lpstr>
      <vt:lpstr>Securities!Print_Area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 factsheet</dc:title>
  <dc:creator>Doukas Georgios</dc:creator>
  <cp:lastModifiedBy>Doukas Georgios</cp:lastModifiedBy>
  <cp:lastPrinted>2026-05-11T14:36:43Z</cp:lastPrinted>
  <dcterms:created xsi:type="dcterms:W3CDTF">2023-11-12T18:12:38Z</dcterms:created>
  <dcterms:modified xsi:type="dcterms:W3CDTF">2026-05-11T14:55:31Z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0x010100D94816A57B74F643A0C35DB613FDCCCC</vt:lpwstr>
  </property>
  <property fmtid="{D5CDD505-2E9C-101B-9397-08002B2CF9AE}" pid="3" name="MediaServiceImageTags">
    <vt:lpwstr/>
  </property>
</Properties>
</file>