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optimabanksa.sharepoint.com/sites/StrategyIR/Strategy  IR/Doukas/Results deliverables/1Q 2024/Final/"/>
    </mc:Choice>
  </mc:AlternateContent>
  <xr:revisionPtr revIDLastSave="358" documentId="8_{DEBBE19C-272A-483C-BCF6-AA5B9CA17662}" xr6:coauthVersionLast="47" xr6:coauthVersionMax="47" xr10:uidLastSave="{EC229DC7-058C-405B-BA26-EFB476E0CD89}"/>
  <bookViews>
    <workbookView xWindow="28680" yWindow="-120" windowWidth="29040" windowHeight="15840" firstSheet="1" activeTab="1" xr2:uid="{00000000-000D-0000-FFFF-FFFF00000000}"/>
  </bookViews>
  <sheets>
    <sheet name="Cover" sheetId="3" r:id="rId1"/>
    <sheet name="Dashboard" sheetId="25" r:id="rId2"/>
    <sheet name="KPIs" sheetId="12" r:id="rId3"/>
    <sheet name="Balance Sheet" sheetId="24" r:id="rId4"/>
    <sheet name="P&amp;L" sheetId="19" r:id="rId5"/>
    <sheet name="NII NFM" sheetId="31" r:id="rId6"/>
    <sheet name="Loans" sheetId="32" r:id="rId7"/>
    <sheet name="Customer Funds" sheetId="33" r:id="rId8"/>
    <sheet name="Securities" sheetId="34" r:id="rId9"/>
    <sheet name="Capital" sheetId="11" r:id="rId10"/>
    <sheet name="Asset Quality" sheetId="29" r:id="rId11"/>
    <sheet name="IFRS9 stages" sheetId="30" r:id="rId12"/>
    <sheet name="Glossary" sheetId="10" r:id="rId13"/>
  </sheets>
  <externalReferences>
    <externalReference r:id="rId14"/>
    <externalReference r:id="rId15"/>
  </externalReferences>
  <definedNames>
    <definedName name="_AC112829" localSheetId="10">#REF!</definedName>
    <definedName name="_AC112829" localSheetId="3">#REF!</definedName>
    <definedName name="_AC112829" localSheetId="7">#REF!</definedName>
    <definedName name="_AC112829" localSheetId="11">#REF!</definedName>
    <definedName name="_AC112829" localSheetId="6">#REF!</definedName>
    <definedName name="_AC112829" localSheetId="5">#REF!</definedName>
    <definedName name="_AC112829" localSheetId="8">#REF!</definedName>
    <definedName name="_AC112829">#REF!</definedName>
    <definedName name="_Fill" localSheetId="10" hidden="1">#REF!</definedName>
    <definedName name="_Fill" hidden="1">#REF!</definedName>
    <definedName name="a" localSheetId="7">'[1]00'!$D$17</definedName>
    <definedName name="a" localSheetId="6">'[1]00'!$D$17</definedName>
    <definedName name="a" localSheetId="5">'[1]00'!$D$17</definedName>
    <definedName name="a" localSheetId="8">'[1]00'!$D$17</definedName>
    <definedName name="a">'[2]00'!$D$17</definedName>
    <definedName name="ab" localSheetId="7">'[1]00'!$D$17</definedName>
    <definedName name="ab" localSheetId="6">'[1]00'!$D$17</definedName>
    <definedName name="ab" localSheetId="5">'[1]00'!$D$17</definedName>
    <definedName name="ab" localSheetId="8">'[1]00'!$D$17</definedName>
    <definedName name="ab">'[2]00'!$D$17</definedName>
    <definedName name="ac" localSheetId="7">'[1]00'!$D$18</definedName>
    <definedName name="ac" localSheetId="6">'[1]00'!$D$18</definedName>
    <definedName name="ac" localSheetId="5">'[1]00'!$D$18</definedName>
    <definedName name="ac" localSheetId="8">'[1]00'!$D$18</definedName>
    <definedName name="ac">'[2]00'!$D$18</definedName>
    <definedName name="AdditionalCompaniesDetails_3" localSheetId="10">#REF!</definedName>
    <definedName name="AdditionalCompaniesDetails_3" localSheetId="7">#REF!</definedName>
    <definedName name="AdditionalCompaniesDetails_3" localSheetId="11">#REF!</definedName>
    <definedName name="AdditionalCompaniesDetails_3" localSheetId="6">#REF!</definedName>
    <definedName name="AdditionalCompaniesDetails_3" localSheetId="5">#REF!</definedName>
    <definedName name="AdditionalCompaniesDetails_3" localSheetId="8">#REF!</definedName>
    <definedName name="AdditionalCompaniesDetails_3">#REF!</definedName>
    <definedName name="AdditionalInfo_3" localSheetId="10">#REF!</definedName>
    <definedName name="AdditionalInfo_3">#REF!</definedName>
    <definedName name="AdditionalInfo_Descriptions_3" localSheetId="10">#REF!</definedName>
    <definedName name="AdditionalInfo_Descriptions_3">#REF!</definedName>
    <definedName name="AS2DocOpenMode" hidden="1">"AS2DocumentEdit"</definedName>
    <definedName name="AS2ReportLS" hidden="1">1</definedName>
    <definedName name="AS2SyncStepLS" hidden="1">0</definedName>
    <definedName name="AS2TickmarkLS" localSheetId="10" hidden="1">#REF!</definedName>
    <definedName name="AS2TickmarkLS" localSheetId="7" hidden="1">#REF!</definedName>
    <definedName name="AS2TickmarkLS" localSheetId="11" hidden="1">#REF!</definedName>
    <definedName name="AS2TickmarkLS" localSheetId="6" hidden="1">#REF!</definedName>
    <definedName name="AS2TickmarkLS" localSheetId="5" hidden="1">#REF!</definedName>
    <definedName name="AS2TickmarkLS" localSheetId="8" hidden="1">#REF!</definedName>
    <definedName name="AS2TickmarkLS" hidden="1">#REF!</definedName>
    <definedName name="AS2VersionLS" hidden="1">300</definedName>
    <definedName name="BalanceDetails_3" localSheetId="10">#REF!</definedName>
    <definedName name="BalanceDetails_3" localSheetId="7">#REF!</definedName>
    <definedName name="BalanceDetails_3" localSheetId="11">#REF!</definedName>
    <definedName name="BalanceDetails_3" localSheetId="6">#REF!</definedName>
    <definedName name="BalanceDetails_3" localSheetId="5">#REF!</definedName>
    <definedName name="BalanceDetails_3" localSheetId="8">#REF!</definedName>
    <definedName name="BalanceDetails_3">#REF!</definedName>
    <definedName name="BC" localSheetId="10">#REF!</definedName>
    <definedName name="BC">#REF!</definedName>
    <definedName name="BG_Del" hidden="1">15</definedName>
    <definedName name="BG_Ins" hidden="1">4</definedName>
    <definedName name="BG_Mod" hidden="1">6</definedName>
    <definedName name="Bonds2" localSheetId="10">#REF!</definedName>
    <definedName name="Bonds2" localSheetId="3">#REF!</definedName>
    <definedName name="Bonds2" localSheetId="7">#REF!</definedName>
    <definedName name="Bonds2" localSheetId="1">#REF!</definedName>
    <definedName name="Bonds2" localSheetId="11">#REF!</definedName>
    <definedName name="Bonds2" localSheetId="6">#REF!</definedName>
    <definedName name="Bonds2" localSheetId="5">#REF!</definedName>
    <definedName name="Bonds2" localSheetId="4">#REF!</definedName>
    <definedName name="Bonds2" localSheetId="8">#REF!</definedName>
    <definedName name="Bonds2">#REF!</definedName>
    <definedName name="CashFlowsMethod1_3" localSheetId="10">#REF!</definedName>
    <definedName name="CashFlowsMethod1_3">#REF!</definedName>
    <definedName name="CashFlowsMethod2_3" localSheetId="10">#REF!</definedName>
    <definedName name="CashFlowsMethod2_3">#REF!</definedName>
    <definedName name="Chart_of_Accounts_of_ICP" localSheetId="10">#REF!</definedName>
    <definedName name="Chart_of_Accounts_of_ICP" localSheetId="3">#REF!</definedName>
    <definedName name="Chart_of_Accounts_of_ICP" localSheetId="1">#REF!</definedName>
    <definedName name="Chart_of_Accounts_of_ICP" localSheetId="11">#REF!</definedName>
    <definedName name="Chart_of_Accounts_of_ICP" localSheetId="4">#REF!</definedName>
    <definedName name="Chart_of_Accounts_of_ICP">#REF!</definedName>
    <definedName name="CI" localSheetId="10">#REF!</definedName>
    <definedName name="CI" localSheetId="3">#REF!</definedName>
    <definedName name="CI" localSheetId="1">#REF!</definedName>
    <definedName name="CI" localSheetId="11">#REF!</definedName>
    <definedName name="CI" localSheetId="4">#REF!</definedName>
    <definedName name="CI">#REF!</definedName>
    <definedName name="CIAccount" localSheetId="10">#REF!</definedName>
    <definedName name="CIAccount" localSheetId="3">#REF!</definedName>
    <definedName name="CIAccount" localSheetId="4">#REF!</definedName>
    <definedName name="CIAccount">#REF!</definedName>
    <definedName name="COR15_AccountingTreatmentCodeList" localSheetId="10">#REF!</definedName>
    <definedName name="COR15_AccountingTreatmentCodeList" localSheetId="3">#REF!</definedName>
    <definedName name="COR15_AccountingTreatmentCodeList" localSheetId="4">#REF!</definedName>
    <definedName name="COR15_AccountingTreatmentCodeList">#REF!</definedName>
    <definedName name="CU_CU3_3_labels" localSheetId="10">#REF!</definedName>
    <definedName name="CU_CU3_3_labels" localSheetId="3">#REF!</definedName>
    <definedName name="CU_CU3_3_labels" localSheetId="4">#REF!</definedName>
    <definedName name="CU_CU3_3_labels">#REF!</definedName>
    <definedName name="_xlnm.Database" localSheetId="10">#REF!</definedName>
    <definedName name="_xlnm.Database">#REF!</definedName>
    <definedName name="EBA_CounterpartySectorCodeList" localSheetId="10">#REF!</definedName>
    <definedName name="EBA_CounterpartySectorCodeList" localSheetId="3">#REF!</definedName>
    <definedName name="EBA_CounterpartySectorCodeList" localSheetId="4">#REF!</definedName>
    <definedName name="EBA_CounterpartySectorCodeList">#REF!</definedName>
    <definedName name="EBA_CountryCodeList" localSheetId="10">#REF!</definedName>
    <definedName name="EBA_CountryCodeList" localSheetId="3">#REF!</definedName>
    <definedName name="EBA_CountryCodeList" localSheetId="4">#REF!</definedName>
    <definedName name="EBA_CountryCodeList">#REF!</definedName>
    <definedName name="EBA_CurrencyCodeList" localSheetId="10">#REF!</definedName>
    <definedName name="EBA_CurrencyCodeList" localSheetId="3">#REF!</definedName>
    <definedName name="EBA_CurrencyCodeList" localSheetId="4">#REF!</definedName>
    <definedName name="EBA_CurrencyCodeList">#REF!</definedName>
    <definedName name="EBA_GroupStructureCodeList" localSheetId="10">#REF!</definedName>
    <definedName name="EBA_GroupStructureCodeList" localSheetId="3">#REF!</definedName>
    <definedName name="EBA_GroupStructureCodeList" localSheetId="4">#REF!</definedName>
    <definedName name="EBA_GroupStructureCodeList">#REF!</definedName>
    <definedName name="EBA_NaceCodeList" localSheetId="10">#REF!</definedName>
    <definedName name="EBA_NaceCodeList" localSheetId="3">#REF!</definedName>
    <definedName name="EBA_NaceCodeList" localSheetId="4">#REF!</definedName>
    <definedName name="EBA_NaceCodeList">#REF!</definedName>
    <definedName name="EBA_ProductTypeCodeList" localSheetId="10">#REF!</definedName>
    <definedName name="EBA_ProductTypeCodeList" localSheetId="3">#REF!</definedName>
    <definedName name="EBA_ProductTypeCodeList" localSheetId="4">#REF!</definedName>
    <definedName name="EBA_ProductTypeCodeList">#REF!</definedName>
    <definedName name="ei107_labels" localSheetId="10">#REF!</definedName>
    <definedName name="ei107_labels" localSheetId="3">#REF!</definedName>
    <definedName name="ei107_labels" localSheetId="4">#REF!</definedName>
    <definedName name="ei107_labels">#REF!</definedName>
    <definedName name="ei144_labels" localSheetId="10">#REF!</definedName>
    <definedName name="ei144_labels" localSheetId="3">#REF!</definedName>
    <definedName name="ei144_labels" localSheetId="4">#REF!</definedName>
    <definedName name="ei144_labels">#REF!</definedName>
    <definedName name="ei145_labels" localSheetId="10">#REF!</definedName>
    <definedName name="ei145_labels" localSheetId="3">#REF!</definedName>
    <definedName name="ei145_labels" localSheetId="4">#REF!</definedName>
    <definedName name="ei145_labels">#REF!</definedName>
    <definedName name="ei152_labels" localSheetId="10">#REF!</definedName>
    <definedName name="ei152_labels" localSheetId="3">#REF!</definedName>
    <definedName name="ei152_labels" localSheetId="4">#REF!</definedName>
    <definedName name="ei152_labels">#REF!</definedName>
    <definedName name="ei219_labels" localSheetId="10">#REF!</definedName>
    <definedName name="ei219_labels" localSheetId="3">#REF!</definedName>
    <definedName name="ei219_labels" localSheetId="4">#REF!</definedName>
    <definedName name="ei219_labels">#REF!</definedName>
    <definedName name="ei350_labels" localSheetId="10">#REF!</definedName>
    <definedName name="ei350_labels" localSheetId="3">#REF!</definedName>
    <definedName name="ei350_labels" localSheetId="4">#REF!</definedName>
    <definedName name="ei350_labels">#REF!</definedName>
    <definedName name="ei351_labels" localSheetId="10">#REF!</definedName>
    <definedName name="ei351_labels" localSheetId="3">#REF!</definedName>
    <definedName name="ei351_labels" localSheetId="4">#REF!</definedName>
    <definedName name="ei351_labels">#REF!</definedName>
    <definedName name="ei358_labels" localSheetId="10">#REF!</definedName>
    <definedName name="ei358_labels" localSheetId="3">#REF!</definedName>
    <definedName name="ei358_labels" localSheetId="4">#REF!</definedName>
    <definedName name="ei358_labels">#REF!</definedName>
    <definedName name="ei359_labels" localSheetId="10">#REF!</definedName>
    <definedName name="ei359_labels" localSheetId="3">#REF!</definedName>
    <definedName name="ei359_labels" localSheetId="4">#REF!</definedName>
    <definedName name="ei359_labels">#REF!</definedName>
    <definedName name="ei822_labels" localSheetId="10">#REF!</definedName>
    <definedName name="ei822_labels" localSheetId="3">#REF!</definedName>
    <definedName name="ei822_labels" localSheetId="4">#REF!</definedName>
    <definedName name="ei822_labels">#REF!</definedName>
    <definedName name="EKS_AdditionalCompaniesDetails" localSheetId="10">#REF!</definedName>
    <definedName name="EKS_AdditionalCompaniesDetails">#REF!</definedName>
    <definedName name="EKS_AdditionalInfo" localSheetId="10">#REF!</definedName>
    <definedName name="EKS_AdditionalInfo">#REF!</definedName>
    <definedName name="EKS_BalanceDetails" localSheetId="10">#REF!</definedName>
    <definedName name="EKS_BalanceDetails">#REF!</definedName>
    <definedName name="EKS_CashFlows" localSheetId="10">#REF!</definedName>
    <definedName name="EKS_CashFlows">#REF!</definedName>
    <definedName name="EKS_IAS_Adjustments" localSheetId="10">#REF!</definedName>
    <definedName name="EKS_IAS_Adjustments">#REF!</definedName>
    <definedName name="EKS_PeriodFinancialResults" localSheetId="10">#REF!</definedName>
    <definedName name="EKS_PeriodFinancialResults">#REF!</definedName>
    <definedName name="EKS_PeriodNetWorthChanges" localSheetId="10">#REF!</definedName>
    <definedName name="EKS_PeriodNetWorthChanges">#REF!</definedName>
    <definedName name="EKS_UnifiedAdditionalInfo" localSheetId="10">#REF!</definedName>
    <definedName name="EKS_UnifiedAdditionalInfo">#REF!</definedName>
    <definedName name="EKS_UnifiedCompanies" localSheetId="10">#REF!</definedName>
    <definedName name="EKS_UnifiedCompanies">#REF!</definedName>
    <definedName name="ewqf" localSheetId="10" hidden="1">#REF!</definedName>
    <definedName name="ewqf" hidden="1">#REF!</definedName>
    <definedName name="GeneralInfo_3" localSheetId="10">#REF!</definedName>
    <definedName name="GeneralInfo_3">#REF!</definedName>
    <definedName name="GeneralInfo_Descriptions_3" localSheetId="10">#REF!</definedName>
    <definedName name="GeneralInfo_Descriptions_3">#REF!</definedName>
    <definedName name="I4_111_E" localSheetId="10">#REF!</definedName>
    <definedName name="I4_111_E" localSheetId="3">#REF!</definedName>
    <definedName name="I4_111_E" localSheetId="4">#REF!</definedName>
    <definedName name="I4_111_E">#REF!</definedName>
    <definedName name="I4_111_I" localSheetId="10">#REF!</definedName>
    <definedName name="I4_111_I" localSheetId="3">#REF!</definedName>
    <definedName name="I4_111_I" localSheetId="4">#REF!</definedName>
    <definedName name="I4_111_I">#REF!</definedName>
    <definedName name="I4_111010_E" localSheetId="10">#REF!</definedName>
    <definedName name="I4_111010_E" localSheetId="3">#REF!</definedName>
    <definedName name="I4_111010_E" localSheetId="4">#REF!</definedName>
    <definedName name="I4_111010_E">#REF!</definedName>
    <definedName name="I4_111010_I" localSheetId="10">#REF!</definedName>
    <definedName name="I4_111010_I" localSheetId="3">#REF!</definedName>
    <definedName name="I4_111010_I" localSheetId="4">#REF!</definedName>
    <definedName name="I4_111010_I">#REF!</definedName>
    <definedName name="I4_111011_E" localSheetId="10">#REF!</definedName>
    <definedName name="I4_111011_E" localSheetId="3">#REF!</definedName>
    <definedName name="I4_111011_E" localSheetId="4">#REF!</definedName>
    <definedName name="I4_111011_E">#REF!</definedName>
    <definedName name="I4_111011_I" localSheetId="10">#REF!</definedName>
    <definedName name="I4_111011_I" localSheetId="3">#REF!</definedName>
    <definedName name="I4_111011_I" localSheetId="4">#REF!</definedName>
    <definedName name="I4_111011_I">#REF!</definedName>
    <definedName name="I4_111012_E" localSheetId="10">#REF!</definedName>
    <definedName name="I4_111012_E" localSheetId="3">#REF!</definedName>
    <definedName name="I4_111012_E" localSheetId="4">#REF!</definedName>
    <definedName name="I4_111012_E">#REF!</definedName>
    <definedName name="I4_111012_I" localSheetId="10">#REF!</definedName>
    <definedName name="I4_111012_I" localSheetId="3">#REF!</definedName>
    <definedName name="I4_111012_I" localSheetId="4">#REF!</definedName>
    <definedName name="I4_111012_I">#REF!</definedName>
    <definedName name="I4_111013_E" localSheetId="10">#REF!</definedName>
    <definedName name="I4_111013_E" localSheetId="3">#REF!</definedName>
    <definedName name="I4_111013_E" localSheetId="4">#REF!</definedName>
    <definedName name="I4_111013_E">#REF!</definedName>
    <definedName name="I4_111013_I" localSheetId="10">#REF!</definedName>
    <definedName name="I4_111013_I" localSheetId="3">#REF!</definedName>
    <definedName name="I4_111013_I" localSheetId="4">#REF!</definedName>
    <definedName name="I4_111013_I">#REF!</definedName>
    <definedName name="I4_1113_I" localSheetId="10">#REF!</definedName>
    <definedName name="I4_1113_I" localSheetId="3">#REF!</definedName>
    <definedName name="I4_1113_I" localSheetId="4">#REF!</definedName>
    <definedName name="I4_1113_I">#REF!</definedName>
    <definedName name="I4_1115_E" localSheetId="10">#REF!</definedName>
    <definedName name="I4_1115_E" localSheetId="3">#REF!</definedName>
    <definedName name="I4_1115_E" localSheetId="4">#REF!</definedName>
    <definedName name="I4_1115_E">#REF!</definedName>
    <definedName name="I4_1115_I" localSheetId="10">#REF!</definedName>
    <definedName name="I4_1115_I" localSheetId="3">#REF!</definedName>
    <definedName name="I4_1115_I" localSheetId="4">#REF!</definedName>
    <definedName name="I4_1115_I">#REF!</definedName>
    <definedName name="I4_1116_E" localSheetId="10">#REF!</definedName>
    <definedName name="I4_1116_E" localSheetId="3">#REF!</definedName>
    <definedName name="I4_1116_E" localSheetId="4">#REF!</definedName>
    <definedName name="I4_1116_E">#REF!</definedName>
    <definedName name="I4_1116_I" localSheetId="10">#REF!</definedName>
    <definedName name="I4_1116_I" localSheetId="3">#REF!</definedName>
    <definedName name="I4_1116_I" localSheetId="4">#REF!</definedName>
    <definedName name="I4_1116_I">#REF!</definedName>
    <definedName name="I4_1117_E" localSheetId="10">#REF!</definedName>
    <definedName name="I4_1117_E" localSheetId="3">#REF!</definedName>
    <definedName name="I4_1117_E" localSheetId="4">#REF!</definedName>
    <definedName name="I4_1117_E">#REF!</definedName>
    <definedName name="I4_1117_I" localSheetId="10">#REF!</definedName>
    <definedName name="I4_1117_I" localSheetId="3">#REF!</definedName>
    <definedName name="I4_1117_I" localSheetId="4">#REF!</definedName>
    <definedName name="I4_1117_I">#REF!</definedName>
    <definedName name="I4_1118_E" localSheetId="10">#REF!</definedName>
    <definedName name="I4_1118_E" localSheetId="3">#REF!</definedName>
    <definedName name="I4_1118_E" localSheetId="4">#REF!</definedName>
    <definedName name="I4_1118_E">#REF!</definedName>
    <definedName name="I4_1118_I" localSheetId="10">#REF!</definedName>
    <definedName name="I4_1118_I" localSheetId="3">#REF!</definedName>
    <definedName name="I4_1118_I" localSheetId="4">#REF!</definedName>
    <definedName name="I4_1118_I">#REF!</definedName>
    <definedName name="I4_112013_E" localSheetId="10">#REF!</definedName>
    <definedName name="I4_112013_E" localSheetId="3">#REF!</definedName>
    <definedName name="I4_112013_E" localSheetId="4">#REF!</definedName>
    <definedName name="I4_112013_E">#REF!</definedName>
    <definedName name="I4_112013_I" localSheetId="10">#REF!</definedName>
    <definedName name="I4_112013_I" localSheetId="3">#REF!</definedName>
    <definedName name="I4_112013_I" localSheetId="4">#REF!</definedName>
    <definedName name="I4_112013_I">#REF!</definedName>
    <definedName name="I4_113010_E" localSheetId="10">#REF!</definedName>
    <definedName name="I4_113010_E" localSheetId="3">#REF!</definedName>
    <definedName name="I4_113010_E" localSheetId="4">#REF!</definedName>
    <definedName name="I4_113010_E">#REF!</definedName>
    <definedName name="I4_113010_I" localSheetId="10">#REF!</definedName>
    <definedName name="I4_113010_I" localSheetId="3">#REF!</definedName>
    <definedName name="I4_113010_I" localSheetId="4">#REF!</definedName>
    <definedName name="I4_113010_I">#REF!</definedName>
    <definedName name="I4_113011_E" localSheetId="10">#REF!</definedName>
    <definedName name="I4_113011_E" localSheetId="3">#REF!</definedName>
    <definedName name="I4_113011_E" localSheetId="4">#REF!</definedName>
    <definedName name="I4_113011_E">#REF!</definedName>
    <definedName name="I4_113011_I" localSheetId="10">#REF!</definedName>
    <definedName name="I4_113011_I" localSheetId="3">#REF!</definedName>
    <definedName name="I4_113011_I" localSheetId="4">#REF!</definedName>
    <definedName name="I4_113011_I">#REF!</definedName>
    <definedName name="I4_113012_E" localSheetId="10">#REF!</definedName>
    <definedName name="I4_113012_E" localSheetId="3">#REF!</definedName>
    <definedName name="I4_113012_E" localSheetId="4">#REF!</definedName>
    <definedName name="I4_113012_E">#REF!</definedName>
    <definedName name="I4_113012_I" localSheetId="10">#REF!</definedName>
    <definedName name="I4_113012_I" localSheetId="3">#REF!</definedName>
    <definedName name="I4_113012_I" localSheetId="4">#REF!</definedName>
    <definedName name="I4_113012_I">#REF!</definedName>
    <definedName name="I4_113013_E" localSheetId="10">#REF!</definedName>
    <definedName name="I4_113013_E" localSheetId="3">#REF!</definedName>
    <definedName name="I4_113013_E" localSheetId="4">#REF!</definedName>
    <definedName name="I4_113013_E">#REF!</definedName>
    <definedName name="I4_113013_I" localSheetId="10">#REF!</definedName>
    <definedName name="I4_113013_I" localSheetId="3">#REF!</definedName>
    <definedName name="I4_113013_I" localSheetId="4">#REF!</definedName>
    <definedName name="I4_113013_I">#REF!</definedName>
    <definedName name="I4_1133_I" localSheetId="10">#REF!</definedName>
    <definedName name="I4_1133_I" localSheetId="3">#REF!</definedName>
    <definedName name="I4_1133_I" localSheetId="4">#REF!</definedName>
    <definedName name="I4_1133_I">#REF!</definedName>
    <definedName name="I4_1135_E" localSheetId="10">#REF!</definedName>
    <definedName name="I4_1135_E" localSheetId="3">#REF!</definedName>
    <definedName name="I4_1135_E" localSheetId="4">#REF!</definedName>
    <definedName name="I4_1135_E">#REF!</definedName>
    <definedName name="I4_1135_I" localSheetId="10">#REF!</definedName>
    <definedName name="I4_1135_I" localSheetId="3">#REF!</definedName>
    <definedName name="I4_1135_I" localSheetId="4">#REF!</definedName>
    <definedName name="I4_1135_I">#REF!</definedName>
    <definedName name="I4_1136_E" localSheetId="10">#REF!</definedName>
    <definedName name="I4_1136_E" localSheetId="3">#REF!</definedName>
    <definedName name="I4_1136_E" localSheetId="4">#REF!</definedName>
    <definedName name="I4_1136_E">#REF!</definedName>
    <definedName name="I4_1136_I" localSheetId="10">#REF!</definedName>
    <definedName name="I4_1136_I" localSheetId="3">#REF!</definedName>
    <definedName name="I4_1136_I" localSheetId="4">#REF!</definedName>
    <definedName name="I4_1136_I">#REF!</definedName>
    <definedName name="I4_1138_E" localSheetId="10">#REF!</definedName>
    <definedName name="I4_1138_E" localSheetId="3">#REF!</definedName>
    <definedName name="I4_1138_E" localSheetId="4">#REF!</definedName>
    <definedName name="I4_1138_E">#REF!</definedName>
    <definedName name="I4_1138_I" localSheetId="10">#REF!</definedName>
    <definedName name="I4_1138_I" localSheetId="3">#REF!</definedName>
    <definedName name="I4_1138_I" localSheetId="4">#REF!</definedName>
    <definedName name="I4_1138_I">#REF!</definedName>
    <definedName name="I4_121_E" localSheetId="10">#REF!</definedName>
    <definedName name="I4_121_E" localSheetId="3">#REF!</definedName>
    <definedName name="I4_121_E" localSheetId="4">#REF!</definedName>
    <definedName name="I4_121_E">#REF!</definedName>
    <definedName name="I4_121_I" localSheetId="10">#REF!</definedName>
    <definedName name="I4_121_I" localSheetId="3">#REF!</definedName>
    <definedName name="I4_121_I" localSheetId="4">#REF!</definedName>
    <definedName name="I4_121_I">#REF!</definedName>
    <definedName name="I4_121010_E" localSheetId="10">#REF!</definedName>
    <definedName name="I4_121010_E" localSheetId="3">#REF!</definedName>
    <definedName name="I4_121010_E" localSheetId="4">#REF!</definedName>
    <definedName name="I4_121010_E">#REF!</definedName>
    <definedName name="I4_121010_I" localSheetId="10">#REF!</definedName>
    <definedName name="I4_121010_I" localSheetId="3">#REF!</definedName>
    <definedName name="I4_121010_I" localSheetId="4">#REF!</definedName>
    <definedName name="I4_121010_I">#REF!</definedName>
    <definedName name="I4_121011_E" localSheetId="10">#REF!</definedName>
    <definedName name="I4_121011_E" localSheetId="3">#REF!</definedName>
    <definedName name="I4_121011_E" localSheetId="4">#REF!</definedName>
    <definedName name="I4_121011_E">#REF!</definedName>
    <definedName name="I4_121011_I" localSheetId="10">#REF!</definedName>
    <definedName name="I4_121011_I" localSheetId="3">#REF!</definedName>
    <definedName name="I4_121011_I" localSheetId="4">#REF!</definedName>
    <definedName name="I4_121011_I">#REF!</definedName>
    <definedName name="I4_121012_E" localSheetId="10">#REF!</definedName>
    <definedName name="I4_121012_E" localSheetId="3">#REF!</definedName>
    <definedName name="I4_121012_E" localSheetId="4">#REF!</definedName>
    <definedName name="I4_121012_E">#REF!</definedName>
    <definedName name="I4_121012_I" localSheetId="10">#REF!</definedName>
    <definedName name="I4_121012_I" localSheetId="3">#REF!</definedName>
    <definedName name="I4_121012_I" localSheetId="4">#REF!</definedName>
    <definedName name="I4_121012_I">#REF!</definedName>
    <definedName name="I4_121013_E" localSheetId="10">#REF!</definedName>
    <definedName name="I4_121013_E" localSheetId="3">#REF!</definedName>
    <definedName name="I4_121013_E" localSheetId="4">#REF!</definedName>
    <definedName name="I4_121013_E">#REF!</definedName>
    <definedName name="I4_121013_I" localSheetId="10">#REF!</definedName>
    <definedName name="I4_121013_I" localSheetId="3">#REF!</definedName>
    <definedName name="I4_121013_I" localSheetId="4">#REF!</definedName>
    <definedName name="I4_121013_I">#REF!</definedName>
    <definedName name="I4_1213_I" localSheetId="10">#REF!</definedName>
    <definedName name="I4_1213_I" localSheetId="3">#REF!</definedName>
    <definedName name="I4_1213_I" localSheetId="4">#REF!</definedName>
    <definedName name="I4_1213_I">#REF!</definedName>
    <definedName name="I4_1215_E" localSheetId="10">#REF!</definedName>
    <definedName name="I4_1215_E" localSheetId="3">#REF!</definedName>
    <definedName name="I4_1215_E" localSheetId="4">#REF!</definedName>
    <definedName name="I4_1215_E">#REF!</definedName>
    <definedName name="I4_1215_I" localSheetId="10">#REF!</definedName>
    <definedName name="I4_1215_I" localSheetId="3">#REF!</definedName>
    <definedName name="I4_1215_I" localSheetId="4">#REF!</definedName>
    <definedName name="I4_1215_I">#REF!</definedName>
    <definedName name="I4_1216_E" localSheetId="10">#REF!</definedName>
    <definedName name="I4_1216_E" localSheetId="3">#REF!</definedName>
    <definedName name="I4_1216_E" localSheetId="4">#REF!</definedName>
    <definedName name="I4_1216_E">#REF!</definedName>
    <definedName name="I4_1216_I" localSheetId="10">#REF!</definedName>
    <definedName name="I4_1216_I" localSheetId="3">#REF!</definedName>
    <definedName name="I4_1216_I" localSheetId="4">#REF!</definedName>
    <definedName name="I4_1216_I">#REF!</definedName>
    <definedName name="I4_1217_E" localSheetId="10">#REF!</definedName>
    <definedName name="I4_1217_E" localSheetId="3">#REF!</definedName>
    <definedName name="I4_1217_E" localSheetId="4">#REF!</definedName>
    <definedName name="I4_1217_E">#REF!</definedName>
    <definedName name="I4_1217_I" localSheetId="10">#REF!</definedName>
    <definedName name="I4_1217_I" localSheetId="3">#REF!</definedName>
    <definedName name="I4_1217_I" localSheetId="4">#REF!</definedName>
    <definedName name="I4_1217_I">#REF!</definedName>
    <definedName name="I4_1218_I" localSheetId="10">#REF!</definedName>
    <definedName name="I4_1218_I" localSheetId="3">#REF!</definedName>
    <definedName name="I4_1218_I" localSheetId="4">#REF!</definedName>
    <definedName name="I4_1218_I">#REF!</definedName>
    <definedName name="I4_122013_E" localSheetId="10">#REF!</definedName>
    <definedName name="I4_122013_E" localSheetId="3">#REF!</definedName>
    <definedName name="I4_122013_E" localSheetId="4">#REF!</definedName>
    <definedName name="I4_122013_E">#REF!</definedName>
    <definedName name="I4_122013_I" localSheetId="10">#REF!</definedName>
    <definedName name="I4_122013_I" localSheetId="3">#REF!</definedName>
    <definedName name="I4_122013_I" localSheetId="4">#REF!</definedName>
    <definedName name="I4_122013_I">#REF!</definedName>
    <definedName name="I4_122013_R" localSheetId="10">#REF!</definedName>
    <definedName name="I4_122013_R" localSheetId="3">#REF!</definedName>
    <definedName name="I4_122013_R" localSheetId="4">#REF!</definedName>
    <definedName name="I4_122013_R">#REF!</definedName>
    <definedName name="I4_123010_E" localSheetId="10">#REF!</definedName>
    <definedName name="I4_123010_E" localSheetId="3">#REF!</definedName>
    <definedName name="I4_123010_E" localSheetId="4">#REF!</definedName>
    <definedName name="I4_123010_E">#REF!</definedName>
    <definedName name="I4_123010_I" localSheetId="10">#REF!</definedName>
    <definedName name="I4_123010_I" localSheetId="3">#REF!</definedName>
    <definedName name="I4_123010_I" localSheetId="4">#REF!</definedName>
    <definedName name="I4_123010_I">#REF!</definedName>
    <definedName name="I4_123011_E" localSheetId="10">#REF!</definedName>
    <definedName name="I4_123011_E" localSheetId="3">#REF!</definedName>
    <definedName name="I4_123011_E" localSheetId="4">#REF!</definedName>
    <definedName name="I4_123011_E">#REF!</definedName>
    <definedName name="I4_123011_I" localSheetId="10">#REF!</definedName>
    <definedName name="I4_123011_I" localSheetId="3">#REF!</definedName>
    <definedName name="I4_123011_I" localSheetId="4">#REF!</definedName>
    <definedName name="I4_123011_I">#REF!</definedName>
    <definedName name="I4_123012_E" localSheetId="10">#REF!</definedName>
    <definedName name="I4_123012_E" localSheetId="3">#REF!</definedName>
    <definedName name="I4_123012_E" localSheetId="4">#REF!</definedName>
    <definedName name="I4_123012_E">#REF!</definedName>
    <definedName name="I4_123012_I" localSheetId="10">#REF!</definedName>
    <definedName name="I4_123012_I" localSheetId="3">#REF!</definedName>
    <definedName name="I4_123012_I" localSheetId="4">#REF!</definedName>
    <definedName name="I4_123012_I">#REF!</definedName>
    <definedName name="I4_123013_E" localSheetId="10">#REF!</definedName>
    <definedName name="I4_123013_E" localSheetId="3">#REF!</definedName>
    <definedName name="I4_123013_E" localSheetId="4">#REF!</definedName>
    <definedName name="I4_123013_E">#REF!</definedName>
    <definedName name="I4_123013_I" localSheetId="10">#REF!</definedName>
    <definedName name="I4_123013_I" localSheetId="3">#REF!</definedName>
    <definedName name="I4_123013_I" localSheetId="4">#REF!</definedName>
    <definedName name="I4_123013_I">#REF!</definedName>
    <definedName name="I4_1233_I" localSheetId="10">#REF!</definedName>
    <definedName name="I4_1233_I" localSheetId="3">#REF!</definedName>
    <definedName name="I4_1233_I" localSheetId="4">#REF!</definedName>
    <definedName name="I4_1233_I">#REF!</definedName>
    <definedName name="I4_21010_E" localSheetId="10">#REF!</definedName>
    <definedName name="I4_21010_E" localSheetId="3">#REF!</definedName>
    <definedName name="I4_21010_E" localSheetId="4">#REF!</definedName>
    <definedName name="I4_21010_E">#REF!</definedName>
    <definedName name="I4_21010_I" localSheetId="10">#REF!</definedName>
    <definedName name="I4_21010_I" localSheetId="3">#REF!</definedName>
    <definedName name="I4_21010_I" localSheetId="4">#REF!</definedName>
    <definedName name="I4_21010_I">#REF!</definedName>
    <definedName name="I4_21011_E" localSheetId="10">#REF!</definedName>
    <definedName name="I4_21011_E" localSheetId="3">#REF!</definedName>
    <definedName name="I4_21011_E" localSheetId="4">#REF!</definedName>
    <definedName name="I4_21011_E">#REF!</definedName>
    <definedName name="I4_21011_I" localSheetId="10">#REF!</definedName>
    <definedName name="I4_21011_I" localSheetId="3">#REF!</definedName>
    <definedName name="I4_21011_I" localSheetId="4">#REF!</definedName>
    <definedName name="I4_21011_I">#REF!</definedName>
    <definedName name="I4_21012_E" localSheetId="10">#REF!</definedName>
    <definedName name="I4_21012_E" localSheetId="3">#REF!</definedName>
    <definedName name="I4_21012_E" localSheetId="4">#REF!</definedName>
    <definedName name="I4_21012_E">#REF!</definedName>
    <definedName name="I4_21012_I" localSheetId="10">#REF!</definedName>
    <definedName name="I4_21012_I" localSheetId="3">#REF!</definedName>
    <definedName name="I4_21012_I" localSheetId="4">#REF!</definedName>
    <definedName name="I4_21012_I">#REF!</definedName>
    <definedName name="I4_21013_E" localSheetId="10">#REF!</definedName>
    <definedName name="I4_21013_E" localSheetId="3">#REF!</definedName>
    <definedName name="I4_21013_E" localSheetId="4">#REF!</definedName>
    <definedName name="I4_21013_E">#REF!</definedName>
    <definedName name="I4_21013_I" localSheetId="10">#REF!</definedName>
    <definedName name="I4_21013_I" localSheetId="3">#REF!</definedName>
    <definedName name="I4_21013_I" localSheetId="4">#REF!</definedName>
    <definedName name="I4_21013_I">#REF!</definedName>
    <definedName name="I4_213_I" localSheetId="10">#REF!</definedName>
    <definedName name="I4_213_I" localSheetId="3">#REF!</definedName>
    <definedName name="I4_213_I" localSheetId="4">#REF!</definedName>
    <definedName name="I4_213_I">#REF!</definedName>
    <definedName name="I4b_111_R" localSheetId="10">#REF!</definedName>
    <definedName name="I4b_111_R" localSheetId="3">#REF!</definedName>
    <definedName name="I4b_111_R" localSheetId="4">#REF!</definedName>
    <definedName name="I4b_111_R">#REF!</definedName>
    <definedName name="I4b_112_R" localSheetId="10">#REF!</definedName>
    <definedName name="I4b_112_R" localSheetId="3">#REF!</definedName>
    <definedName name="I4b_112_R" localSheetId="4">#REF!</definedName>
    <definedName name="I4b_112_R">#REF!</definedName>
    <definedName name="I4b_113_R" localSheetId="10">#REF!</definedName>
    <definedName name="I4b_113_R" localSheetId="3">#REF!</definedName>
    <definedName name="I4b_113_R" localSheetId="4">#REF!</definedName>
    <definedName name="I4b_113_R">#REF!</definedName>
    <definedName name="I4b_121_R" localSheetId="10">#REF!</definedName>
    <definedName name="I4b_121_R" localSheetId="3">#REF!</definedName>
    <definedName name="I4b_121_R" localSheetId="4">#REF!</definedName>
    <definedName name="I4b_121_R">#REF!</definedName>
    <definedName name="I4b_123_R" localSheetId="10">#REF!</definedName>
    <definedName name="I4b_123_R" localSheetId="3">#REF!</definedName>
    <definedName name="I4b_123_R" localSheetId="4">#REF!</definedName>
    <definedName name="I4b_123_R">#REF!</definedName>
    <definedName name="I4b_21_R" localSheetId="10">#REF!</definedName>
    <definedName name="I4b_21_R" localSheetId="3">#REF!</definedName>
    <definedName name="I4b_21_R" localSheetId="4">#REF!</definedName>
    <definedName name="I4b_21_R">#REF!</definedName>
    <definedName name="IAS_Adjustments_3" localSheetId="10">#REF!</definedName>
    <definedName name="IAS_Adjustments_3">#REF!</definedName>
    <definedName name="PeriodFinancialResults_3" localSheetId="10">#REF!</definedName>
    <definedName name="PeriodFinancialResults_3">#REF!</definedName>
    <definedName name="PeriodNetWorthChanges_3" localSheetId="10">#REF!</definedName>
    <definedName name="PeriodNetWorthChanges_3">#REF!</definedName>
    <definedName name="PI" localSheetId="10">#REF!</definedName>
    <definedName name="PI">#REF!</definedName>
    <definedName name="_xlnm.Print_Area" localSheetId="10">'Asset Quality'!$B$1:$H$31</definedName>
    <definedName name="_xlnm.Print_Area" localSheetId="3">'Balance Sheet'!$B$1:$L$53</definedName>
    <definedName name="_xlnm.Print_Area" localSheetId="9">Capital!$B$1:$H$21</definedName>
    <definedName name="_xlnm.Print_Area" localSheetId="0">Cover!$C$3:$T$24</definedName>
    <definedName name="_xlnm.Print_Area" localSheetId="1">Dashboard!$B$1:$AA$48</definedName>
    <definedName name="_xlnm.Print_Area" localSheetId="11">'IFRS9 stages'!$B$1:$J$31</definedName>
    <definedName name="_xlnm.Print_Area" localSheetId="2">KPIs!$B$1:$I$22</definedName>
    <definedName name="_xlnm.Print_Area" localSheetId="6">Loans!$B$1:$H$54</definedName>
    <definedName name="_xlnm.Print_Area" localSheetId="5">'NII NFM'!$B$1:$H$26</definedName>
    <definedName name="_xlnm.Print_Area" localSheetId="4">'P&amp;L'!$B$1:$K$32</definedName>
    <definedName name="_xlnm.Print_Area" localSheetId="8">Securities!#REF!</definedName>
    <definedName name="_xlnm.Print_Titles" localSheetId="10">#REF!,#REF!</definedName>
    <definedName name="_xlnm.Print_Titles" localSheetId="3">#REF!,#REF!</definedName>
    <definedName name="_xlnm.Print_Titles" localSheetId="7">#REF!,#REF!</definedName>
    <definedName name="_xlnm.Print_Titles" localSheetId="11">#REF!,#REF!</definedName>
    <definedName name="_xlnm.Print_Titles" localSheetId="6">#REF!,#REF!</definedName>
    <definedName name="_xlnm.Print_Titles" localSheetId="5">#REF!,#REF!</definedName>
    <definedName name="_xlnm.Print_Titles" localSheetId="8">#REF!,#REF!</definedName>
    <definedName name="_xlnm.Print_Titles">#REF!,#REF!</definedName>
    <definedName name="qryCOR18_C67_byCurrency_main" localSheetId="10">#REF!</definedName>
    <definedName name="qryCOR18_C67_byCurrency_main" localSheetId="3">#REF!</definedName>
    <definedName name="qryCOR18_C67_byCurrency_main" localSheetId="7">#REF!</definedName>
    <definedName name="qryCOR18_C67_byCurrency_main" localSheetId="1">#REF!</definedName>
    <definedName name="qryCOR18_C67_byCurrency_main" localSheetId="11">#REF!</definedName>
    <definedName name="qryCOR18_C67_byCurrency_main" localSheetId="6">#REF!</definedName>
    <definedName name="qryCOR18_C67_byCurrency_main" localSheetId="5">#REF!</definedName>
    <definedName name="qryCOR18_C67_byCurrency_main" localSheetId="4">#REF!</definedName>
    <definedName name="qryCOR18_C67_byCurrency_main" localSheetId="8">#REF!</definedName>
    <definedName name="qryCOR18_C67_byCurrency_main">#REF!</definedName>
    <definedName name="qryCOR18_C67_byCurrency_main_Other" localSheetId="10">#REF!</definedName>
    <definedName name="qryCOR18_C67_byCurrency_main_Other" localSheetId="3">#REF!</definedName>
    <definedName name="qryCOR18_C67_byCurrency_main_Other" localSheetId="1">#REF!</definedName>
    <definedName name="qryCOR18_C67_byCurrency_main_Other" localSheetId="4">#REF!</definedName>
    <definedName name="qryCOR18_C67_byCurrency_main_Other">#REF!</definedName>
    <definedName name="qryRefDate_EOM" localSheetId="10">#REF!</definedName>
    <definedName name="qryRefDate_EOM" localSheetId="3">#REF!</definedName>
    <definedName name="qryRefDate_EOM" localSheetId="1">#REF!</definedName>
    <definedName name="qryRefDate_EOM" localSheetId="4">#REF!</definedName>
    <definedName name="qryRefDate_EOM">#REF!</definedName>
    <definedName name="Range" localSheetId="10">OFFSET(#REF!,0,0,COUNTA(#REF!),38)</definedName>
    <definedName name="Range">OFFSET(#REF!,0,0,COUNTA(#REF!),38)</definedName>
    <definedName name="ReportingDate" localSheetId="10">#REF!</definedName>
    <definedName name="ReportingDate" localSheetId="3">#REF!</definedName>
    <definedName name="ReportingDate" localSheetId="7">#REF!</definedName>
    <definedName name="ReportingDate" localSheetId="11">#REF!</definedName>
    <definedName name="ReportingDate" localSheetId="6">#REF!</definedName>
    <definedName name="ReportingDate" localSheetId="5">#REF!</definedName>
    <definedName name="ReportingDate" localSheetId="4">#REF!</definedName>
    <definedName name="ReportingDate" localSheetId="8">#REF!</definedName>
    <definedName name="ReportingDate">#REF!</definedName>
    <definedName name="ReportingEntity" localSheetId="10">#REF!</definedName>
    <definedName name="ReportingEntity" localSheetId="3">#REF!</definedName>
    <definedName name="ReportingEntity" localSheetId="11">#REF!</definedName>
    <definedName name="ReportingEntity" localSheetId="4">#REF!</definedName>
    <definedName name="ReportingEntity">#REF!</definedName>
    <definedName name="ReportingPeriod" localSheetId="10">#REF!</definedName>
    <definedName name="ReportingPeriod" localSheetId="3">#REF!</definedName>
    <definedName name="ReportingPeriod" localSheetId="11">#REF!</definedName>
    <definedName name="ReportingPeriod" localSheetId="4">#REF!</definedName>
    <definedName name="ReportingPeriod">#REF!</definedName>
    <definedName name="ReportingYear" localSheetId="10">#REF!</definedName>
    <definedName name="ReportingYear" localSheetId="3">#REF!</definedName>
    <definedName name="ReportingYear" localSheetId="4">#REF!</definedName>
    <definedName name="ReportingYear">#REF!</definedName>
    <definedName name="Revision" localSheetId="10">#REF!</definedName>
    <definedName name="Revision" localSheetId="3">#REF!</definedName>
    <definedName name="Revision" localSheetId="4">#REF!</definedName>
    <definedName name="Revision">#REF!</definedName>
    <definedName name="SAPBEXrevision" hidden="1">161</definedName>
    <definedName name="SAPBEXsysID" hidden="1">"BP1"</definedName>
    <definedName name="SAPBEXwbID" hidden="1">"9IHY2XM7FXGTV1QIEBFCWZU0S"</definedName>
    <definedName name="SheetsToFill" localSheetId="10">#REF!</definedName>
    <definedName name="SheetsToFill" localSheetId="3">#REF!</definedName>
    <definedName name="SheetsToFill" localSheetId="7">#REF!</definedName>
    <definedName name="SheetsToFill" localSheetId="11">#REF!</definedName>
    <definedName name="SheetsToFill" localSheetId="6">#REF!</definedName>
    <definedName name="SheetsToFill" localSheetId="5">#REF!</definedName>
    <definedName name="SheetsToFill" localSheetId="4">#REF!</definedName>
    <definedName name="SheetsToFill" localSheetId="8">#REF!</definedName>
    <definedName name="SheetsToFill">#REF!</definedName>
    <definedName name="STAKOD_3" localSheetId="10">#REF!</definedName>
    <definedName name="STAKOD_3">#REF!</definedName>
    <definedName name="SubmissionType" localSheetId="10">#REF!</definedName>
    <definedName name="SubmissionType" localSheetId="3">#REF!</definedName>
    <definedName name="SubmissionType" localSheetId="11">#REF!</definedName>
    <definedName name="SubmissionType" localSheetId="4">#REF!</definedName>
    <definedName name="SubmissionType">#REF!</definedName>
    <definedName name="Subsystem" localSheetId="10">#REF!</definedName>
    <definedName name="Subsystem" localSheetId="3">#REF!</definedName>
    <definedName name="Subsystem" localSheetId="4">#REF!</definedName>
    <definedName name="Subsystem">#REF!</definedName>
    <definedName name="TableInstance1_02" localSheetId="10">#REF!</definedName>
    <definedName name="TableInstance1_02" localSheetId="3">#REF!</definedName>
    <definedName name="TableInstance1_02" localSheetId="4">#REF!</definedName>
    <definedName name="TableInstance1_02">#REF!</definedName>
    <definedName name="TableInstance1_07" localSheetId="10">#REF!</definedName>
    <definedName name="TableInstance1_07" localSheetId="3">#REF!</definedName>
    <definedName name="TableInstance1_07" localSheetId="4">#REF!</definedName>
    <definedName name="TableInstance1_07">#REF!</definedName>
    <definedName name="TableInstance2_02" localSheetId="10">#REF!</definedName>
    <definedName name="TableInstance2_02" localSheetId="3">#REF!</definedName>
    <definedName name="TableInstance2_02" localSheetId="4">#REF!</definedName>
    <definedName name="TableInstance2_02">#REF!</definedName>
    <definedName name="TableInstance2_07" localSheetId="10">#REF!</definedName>
    <definedName name="TableInstance2_07" localSheetId="3">#REF!</definedName>
    <definedName name="TableInstance2_07" localSheetId="4">#REF!</definedName>
    <definedName name="TableInstance2_07">#REF!</definedName>
    <definedName name="TableInstance3_02" localSheetId="10">#REF!</definedName>
    <definedName name="TableInstance3_02" localSheetId="3">#REF!</definedName>
    <definedName name="TableInstance3_02" localSheetId="4">#REF!</definedName>
    <definedName name="TableInstance3_02">#REF!</definedName>
    <definedName name="TableInstance3_07" localSheetId="10">#REF!</definedName>
    <definedName name="TableInstance3_07" localSheetId="3">#REF!</definedName>
    <definedName name="TableInstance3_07" localSheetId="4">#REF!</definedName>
    <definedName name="TableInstance3_07">#REF!</definedName>
    <definedName name="TableInstance4_02" localSheetId="10">#REF!</definedName>
    <definedName name="TableInstance4_02" localSheetId="3">#REF!</definedName>
    <definedName name="TableInstance4_02" localSheetId="4">#REF!</definedName>
    <definedName name="TableInstance4_02">#REF!</definedName>
    <definedName name="TableInstance4_07" localSheetId="10">#REF!</definedName>
    <definedName name="TableInstance4_07" localSheetId="3">#REF!</definedName>
    <definedName name="TableInstance4_07" localSheetId="4">#REF!</definedName>
    <definedName name="TableInstance4_07">#REF!</definedName>
    <definedName name="TableInstance5_02" localSheetId="10">#REF!</definedName>
    <definedName name="TableInstance5_02" localSheetId="3">#REF!</definedName>
    <definedName name="TableInstance5_02" localSheetId="4">#REF!</definedName>
    <definedName name="TableInstance5_02">#REF!</definedName>
    <definedName name="TableInstance5_07" localSheetId="10">#REF!</definedName>
    <definedName name="TableInstance5_07" localSheetId="3">#REF!</definedName>
    <definedName name="TableInstance5_07" localSheetId="4">#REF!</definedName>
    <definedName name="TableInstance5_07">#REF!</definedName>
    <definedName name="TableInstance6_02" localSheetId="10">#REF!</definedName>
    <definedName name="TableInstance6_02" localSheetId="3">#REF!</definedName>
    <definedName name="TableInstance6_02" localSheetId="4">#REF!</definedName>
    <definedName name="TableInstance6_02">#REF!</definedName>
    <definedName name="TableInstance6_07" localSheetId="10">#REF!</definedName>
    <definedName name="TableInstance6_07" localSheetId="3">#REF!</definedName>
    <definedName name="TableInstance6_07" localSheetId="4">#REF!</definedName>
    <definedName name="TableInstance6_07">#REF!</definedName>
    <definedName name="TAMEIO" localSheetId="10">#REF!</definedName>
    <definedName name="TAMEIO">#REF!</definedName>
    <definedName name="TemplateVersion" localSheetId="10">#REF!</definedName>
    <definedName name="TemplateVersion" localSheetId="3">#REF!</definedName>
    <definedName name="TemplateVersion" localSheetId="4">#REF!</definedName>
    <definedName name="TemplateVersion">#REF!</definedName>
    <definedName name="TEST" localSheetId="10">#REF!</definedName>
    <definedName name="TEST">#REF!</definedName>
    <definedName name="TextRefCopyRangeCount" hidden="1">25</definedName>
    <definedName name="UnifiedAdditionalInfo_3" localSheetId="10">#REF!</definedName>
    <definedName name="UnifiedAdditionalInfo_3">#REF!</definedName>
    <definedName name="UnifiedCompanies_3" localSheetId="10">#REF!</definedName>
    <definedName name="UnifiedCompanies_3">#REF!</definedName>
    <definedName name="upsICP" localSheetId="10">#REF!</definedName>
    <definedName name="upsICP" localSheetId="3">#REF!</definedName>
    <definedName name="upsICP" localSheetId="4">#REF!</definedName>
    <definedName name="upsICP">#REF!</definedName>
    <definedName name="v" localSheetId="10">#REF!</definedName>
    <definedName name="v">#REF!</definedName>
    <definedName name="Valeur" localSheetId="10">#REF!</definedName>
    <definedName name="Valeur" localSheetId="3">#REF!</definedName>
    <definedName name="Valeur" localSheetId="4">#REF!</definedName>
    <definedName name="Valeur">#REF!</definedName>
    <definedName name="Α2308" localSheetId="10">#REF!</definedName>
    <definedName name="Α2308">#REF!</definedName>
    <definedName name="Α32767" localSheetId="10">#REF!</definedName>
    <definedName name="Α32767">#REF!</definedName>
    <definedName name="α45126" localSheetId="10">#REF!</definedName>
    <definedName name="α45126" localSheetId="3">#REF!</definedName>
    <definedName name="α45126" localSheetId="4">#REF!</definedName>
    <definedName name="α45126">#REF!</definedName>
    <definedName name="Α75" localSheetId="10">#REF!</definedName>
    <definedName name="Α75">#REF!</definedName>
    <definedName name="ΑΕ1" localSheetId="10">#REF!</definedName>
    <definedName name="ΑΕ1">#REF!</definedName>
    <definedName name="Β107" localSheetId="10">#REF!</definedName>
    <definedName name="Β107">#REF!</definedName>
    <definedName name="β21" localSheetId="10">#REF!</definedName>
    <definedName name="β21">#REF!</definedName>
    <definedName name="β30" localSheetId="10">#REF!</definedName>
    <definedName name="β30">#REF!</definedName>
    <definedName name="β33" localSheetId="10">#REF!</definedName>
    <definedName name="β33">#REF!</definedName>
    <definedName name="β37" localSheetId="10">#REF!</definedName>
    <definedName name="β37">#REF!</definedName>
    <definedName name="βα1" localSheetId="10">#REF!,#REF!,#REF!,#REF!</definedName>
    <definedName name="βα1" localSheetId="3">#REF!,#REF!,#REF!,#REF!</definedName>
    <definedName name="βα1" localSheetId="7">#REF!,#REF!,#REF!,#REF!</definedName>
    <definedName name="βα1" localSheetId="1">#REF!,#REF!,#REF!,#REF!</definedName>
    <definedName name="βα1" localSheetId="11">#REF!,#REF!,#REF!,#REF!</definedName>
    <definedName name="βα1" localSheetId="6">#REF!,#REF!,#REF!,#REF!</definedName>
    <definedName name="βα1" localSheetId="5">#REF!,#REF!,#REF!,#REF!</definedName>
    <definedName name="βα1" localSheetId="4">#REF!,#REF!,#REF!,#REF!</definedName>
    <definedName name="βα1" localSheetId="8">#REF!,#REF!,#REF!,#REF!</definedName>
    <definedName name="βα1">#REF!,#REF!,#REF!,#REF!</definedName>
    <definedName name="ΒΙΣ_Α.Ε." localSheetId="10">#REF!</definedName>
    <definedName name="ΒΙΣ_Α.Ε." localSheetId="7">#REF!</definedName>
    <definedName name="ΒΙΣ_Α.Ε." localSheetId="11">#REF!</definedName>
    <definedName name="ΒΙΣ_Α.Ε." localSheetId="6">#REF!</definedName>
    <definedName name="ΒΙΣ_Α.Ε." localSheetId="5">#REF!</definedName>
    <definedName name="ΒΙΣ_Α.Ε." localSheetId="8">#REF!</definedName>
    <definedName name="ΒΙΣ_Α.Ε.">#REF!</definedName>
    <definedName name="δδδ" localSheetId="7">'[1]00'!$D$17</definedName>
    <definedName name="δδδ" localSheetId="6">'[1]00'!$D$17</definedName>
    <definedName name="δδδ" localSheetId="5">'[1]00'!$D$17</definedName>
    <definedName name="δδδ" localSheetId="8">'[1]00'!$D$17</definedName>
    <definedName name="δδδ">'[2]00'!$D$17</definedName>
    <definedName name="Ε1163" localSheetId="10">#REF!</definedName>
    <definedName name="Ε1163" localSheetId="7">#REF!</definedName>
    <definedName name="Ε1163" localSheetId="11">#REF!</definedName>
    <definedName name="Ε1163" localSheetId="6">#REF!</definedName>
    <definedName name="Ε1163" localSheetId="5">#REF!</definedName>
    <definedName name="Ε1163" localSheetId="8">#REF!</definedName>
    <definedName name="Ε1163">#REF!</definedName>
    <definedName name="Ε12" localSheetId="10">#REF!</definedName>
    <definedName name="Ε12">#REF!</definedName>
    <definedName name="ΕΑΠΑΙΤΕΝΛΠΙ" localSheetId="10">#REF!</definedName>
    <definedName name="ΕΑΠΑΙΤΕΝΛΠΙ">#REF!</definedName>
    <definedName name="ΕΑΠΑΙΤΕΝΠΕΛΑΤΩ" localSheetId="10">#REF!</definedName>
    <definedName name="ΕΑΠΑΙΤΕΝΠΕΛΑΤΩ">#REF!</definedName>
    <definedName name="ΕΑΠΑΙΤΚΤ" localSheetId="10">#REF!</definedName>
    <definedName name="ΕΑΠΑΙΤΚΤ">#REF!</definedName>
    <definedName name="εεε">#REF!</definedName>
    <definedName name="ΕΙΔΙΕΣΜΕΤΟΧ" localSheetId="10">#REF!</definedName>
    <definedName name="ΕΙΔΙΕΣΜΕΤΟΧ">#REF!</definedName>
    <definedName name="ΕΙΔΙΕΣΟΜΟΛ" localSheetId="10">#REF!</definedName>
    <definedName name="ΕΙΔΙΕΣΟΜΟΛ">#REF!</definedName>
    <definedName name="ΕΛΟΙΠΑΣΤΟΙΧΕΝΕΡ" localSheetId="10">#REF!</definedName>
    <definedName name="ΕΛΟΙΠΑΣΤΟΙΧΕΝΕΡ">#REF!</definedName>
    <definedName name="ΕΜΕΤΟΧΕΣ" localSheetId="10">#REF!</definedName>
    <definedName name="ΕΜΕΤΟΧΕΣ">#REF!</definedName>
    <definedName name="ΕΞΟΠΛΙΤΗΛΕ" localSheetId="10">#REF!</definedName>
    <definedName name="ΕΞΟΠΛΙΤΗΛΕ">#REF!</definedName>
    <definedName name="ΕΟΜΟΛΟΓΙΕΣ" localSheetId="10">#REF!</definedName>
    <definedName name="ΕΟΜΟΛΟΓΙΕΣ">#REF!</definedName>
    <definedName name="ΕΟΦΕΙΛΜΕΤΚΕΦ" localSheetId="10">#REF!</definedName>
    <definedName name="ΕΟΦΕΙΛΜΕΤΚΕΦ">#REF!</definedName>
    <definedName name="ΕΠΑΓΙΑ" localSheetId="10">#REF!</definedName>
    <definedName name="ΕΠΑΓΙΑ">#REF!</definedName>
    <definedName name="ΕΠΙΠΛΑ" localSheetId="10">#REF!</definedName>
    <definedName name="ΕΠΙΠΛΑ">#REF!</definedName>
    <definedName name="ΕΠΙΣΤΟΡΓΑΝΑ" localSheetId="10">#REF!</definedName>
    <definedName name="ΕΠΙΣΤΟΡΓΑΝΑ">#REF!</definedName>
    <definedName name="ΕΠΡΟΠΛΕΞΚΑΙΕΣΕΣΠ" localSheetId="10">#REF!</definedName>
    <definedName name="ΕΠΡΟΠΛΕΞΚΑΙΕΣΕΣΠ">#REF!</definedName>
    <definedName name="Η1305" localSheetId="10">#REF!</definedName>
    <definedName name="Η1305">#REF!</definedName>
    <definedName name="Η39" localSheetId="10">#REF!</definedName>
    <definedName name="Η39">#REF!</definedName>
    <definedName name="Η58" localSheetId="10">#REF!</definedName>
    <definedName name="Η58">#REF!</definedName>
    <definedName name="ημέρες_μήνα" localSheetId="10">#REF!</definedName>
    <definedName name="ημέρες_μήνα">#REF!</definedName>
    <definedName name="ημέρες_περιόδου" localSheetId="10">#REF!</definedName>
    <definedName name="ημέρες_περιόδου">#REF!</definedName>
    <definedName name="ΛΟΙΠΟΣΕΞΟΠΛΙ" localSheetId="10">#REF!</definedName>
    <definedName name="ΛΟΙΠΟΣΕΞΟΠΛΙ">#REF!</definedName>
    <definedName name="ΜΗΧΓΡΑΦΕΙΟΥ" localSheetId="10">#REF!</definedName>
    <definedName name="ΜΗΧΓΡΑΦΕΙΟΥ">#REF!</definedName>
    <definedName name="Ο151" localSheetId="10">#REF!</definedName>
    <definedName name="Ο151">#REF!</definedName>
    <definedName name="ΠΥΠΟΧΛΟΙΠΑΠΙ" localSheetId="10">#REF!</definedName>
    <definedName name="ΠΥΠΟΧΛΟΙΠΑΠΙ">#REF!</definedName>
    <definedName name="ΥΕΞΟΠΛΙΤΗΛΕ" localSheetId="10">#REF!</definedName>
    <definedName name="ΥΕΞΟΠΛΙΤΗΛΕ">#REF!</definedName>
    <definedName name="ΥΕΠΙΠΛΑ" localSheetId="10">#REF!</definedName>
    <definedName name="ΥΕΠΙΠΛΑ">#REF!</definedName>
    <definedName name="ΥΕΠΙΣΤΟΡΓΑΝΑ" localSheetId="10">#REF!</definedName>
    <definedName name="ΥΕΠΙΣΤΟΡΓΑΝΑ">#REF!</definedName>
    <definedName name="ΥΛΟΙΠΟΣΕΞΟΠΛΙ" localSheetId="10">#REF!</definedName>
    <definedName name="ΥΛΟΙΠΟΣΕΞΟΠΛΙ">#REF!</definedName>
    <definedName name="ΥΜΗΧΓΡΑΦΕΙΟΥ" localSheetId="10">#REF!</definedName>
    <definedName name="ΥΜΗΧΓΡΑΦΕΙΟΥ">#REF!</definedName>
    <definedName name="ΥΠΟΛΟΓΙΣΤΕΣ" localSheetId="10">#REF!</definedName>
    <definedName name="ΥΠΟΛΟΓΙΣΤΕΣ">#REF!</definedName>
    <definedName name="ΥΥΠΟΛΟΓΙΣΤΕΣ" localSheetId="10">#REF!</definedName>
    <definedName name="ΥΥΠΟΛΟΓΙΣΤΕΣ">#REF!</definedName>
    <definedName name="ψ14" localSheetId="10">#REF!</definedName>
    <definedName name="ψ14">#REF!</definedName>
    <definedName name="Ψ176" localSheetId="10">#REF!</definedName>
    <definedName name="Ψ176">#REF!</definedName>
    <definedName name="ψ403" localSheetId="10">#REF!</definedName>
    <definedName name="ψ403">#REF!</definedName>
    <definedName name="ψ409" localSheetId="10">#REF!</definedName>
    <definedName name="ψ409">#REF!</definedName>
    <definedName name="ΨΙ112" localSheetId="10">#REF!</definedName>
    <definedName name="ΨΙ112">#REF!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19" l="1"/>
  <c r="J21" i="11" l="1"/>
  <c r="J20" i="11"/>
  <c r="E25" i="33" l="1"/>
  <c r="F25" i="33"/>
  <c r="G25" i="33"/>
  <c r="H25" i="33"/>
  <c r="I25" i="33"/>
  <c r="J25" i="33"/>
  <c r="D25" i="33"/>
  <c r="H74" i="12" l="1"/>
  <c r="I74" i="12"/>
  <c r="J74" i="12"/>
  <c r="G74" i="12"/>
  <c r="H69" i="12"/>
  <c r="I69" i="12"/>
  <c r="J69" i="12"/>
  <c r="K69" i="12"/>
  <c r="G69" i="12"/>
  <c r="H72" i="12"/>
  <c r="I72" i="12"/>
  <c r="J72" i="12"/>
  <c r="K72" i="12"/>
  <c r="G72" i="12"/>
  <c r="G71" i="12"/>
  <c r="H71" i="12"/>
  <c r="I71" i="12"/>
  <c r="J71" i="12"/>
  <c r="F71" i="12"/>
  <c r="I39" i="30" l="1"/>
  <c r="I34" i="30"/>
  <c r="J14" i="11" l="1"/>
  <c r="J13" i="11"/>
  <c r="J19" i="11" l="1"/>
  <c r="H23" i="30" l="1"/>
  <c r="G23" i="30"/>
  <c r="F23" i="30"/>
  <c r="E23" i="30"/>
  <c r="D23" i="30"/>
  <c r="L52" i="24" l="1"/>
  <c r="K49" i="24"/>
  <c r="L47" i="24"/>
  <c r="K46" i="24"/>
  <c r="L42" i="24"/>
  <c r="K43" i="24"/>
  <c r="L35" i="24"/>
  <c r="J9" i="12"/>
  <c r="L35" i="19"/>
  <c r="K35" i="19"/>
  <c r="L34" i="19"/>
  <c r="K34" i="19"/>
  <c r="L28" i="19"/>
  <c r="L26" i="19"/>
  <c r="L25" i="19"/>
  <c r="K20" i="19"/>
  <c r="L20" i="19"/>
  <c r="K18" i="19"/>
  <c r="K17" i="19"/>
  <c r="L16" i="19"/>
  <c r="L13" i="19"/>
  <c r="L10" i="19"/>
  <c r="K9" i="19"/>
  <c r="L45" i="24"/>
  <c r="K52" i="24"/>
  <c r="L49" i="24"/>
  <c r="K48" i="24"/>
  <c r="K47" i="24"/>
  <c r="L43" i="24"/>
  <c r="L41" i="24"/>
  <c r="L36" i="24"/>
  <c r="K35" i="24"/>
  <c r="K34" i="24"/>
  <c r="K14" i="19" l="1"/>
  <c r="L18" i="19"/>
  <c r="K10" i="19"/>
  <c r="K13" i="19"/>
  <c r="L11" i="19"/>
  <c r="K12" i="19"/>
  <c r="L9" i="19"/>
  <c r="L17" i="19"/>
  <c r="K16" i="19"/>
  <c r="L12" i="19"/>
  <c r="K36" i="24"/>
  <c r="K50" i="24"/>
  <c r="L34" i="24"/>
  <c r="K45" i="24"/>
  <c r="L50" i="24"/>
  <c r="K41" i="24"/>
  <c r="L48" i="24"/>
  <c r="K71" i="12"/>
  <c r="K74" i="12" s="1"/>
  <c r="L29" i="19"/>
  <c r="K29" i="19"/>
  <c r="K28" i="19"/>
  <c r="K25" i="19"/>
  <c r="K11" i="19" l="1"/>
  <c r="L14" i="19"/>
  <c r="L22" i="19"/>
  <c r="K22" i="19"/>
  <c r="K19" i="19"/>
  <c r="L19" i="19"/>
  <c r="L23" i="19" l="1"/>
  <c r="K23" i="19"/>
  <c r="K21" i="19"/>
  <c r="L21" i="19"/>
  <c r="K33" i="24"/>
  <c r="L33" i="24"/>
  <c r="L25" i="24"/>
  <c r="L16" i="24"/>
  <c r="L19" i="24"/>
  <c r="L20" i="24"/>
  <c r="K16" i="24"/>
  <c r="K20" i="24"/>
  <c r="K21" i="24"/>
  <c r="K23" i="24"/>
  <c r="L23" i="24"/>
  <c r="L21" i="24"/>
  <c r="K19" i="24"/>
  <c r="L18" i="24"/>
  <c r="L17" i="24"/>
  <c r="K27" i="19" l="1"/>
  <c r="L27" i="19"/>
  <c r="K30" i="24"/>
  <c r="L30" i="24"/>
  <c r="L31" i="24"/>
  <c r="K31" i="24"/>
  <c r="L32" i="24"/>
  <c r="K32" i="24"/>
  <c r="L29" i="24"/>
  <c r="K29" i="24"/>
  <c r="K25" i="24"/>
  <c r="K18" i="24"/>
  <c r="K17" i="24"/>
  <c r="L30" i="19" l="1"/>
  <c r="K30" i="19"/>
  <c r="L12" i="24"/>
  <c r="K12" i="24"/>
  <c r="L13" i="24"/>
  <c r="K13" i="24"/>
  <c r="K14" i="24"/>
  <c r="L14" i="24"/>
  <c r="L11" i="24"/>
  <c r="K11" i="24"/>
  <c r="K15" i="24"/>
  <c r="L15" i="24"/>
  <c r="K10" i="24"/>
  <c r="L10" i="24"/>
  <c r="L31" i="19" l="1"/>
  <c r="K31" i="19"/>
  <c r="L36" i="19"/>
  <c r="K36" i="19"/>
  <c r="K37" i="19" l="1"/>
  <c r="L37" i="19"/>
  <c r="I12"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tc={6FD74C02-912B-4712-9397-D4F419EFD27A}</author>
  </authors>
  <commentList>
    <comment ref="F20" authorId="0" shapeId="0" xr:uid="{6FD74C02-912B-4712-9397-D4F419EFD27A}">
      <text>
        <t>[Threaded comment]
Your version of Excel allows you to read this threaded comment; however, any edits to it will get removed if the file is opened in a newer version of Excel. Learn more: https://go.microsoft.com/fwlink/?linkid=870924
Comment:
    ΚτΠ invoice</t>
      </text>
    </comment>
  </commentList>
</comments>
</file>

<file path=xl/sharedStrings.xml><?xml version="1.0" encoding="utf-8"?>
<sst xmlns="http://schemas.openxmlformats.org/spreadsheetml/2006/main" count="541" uniqueCount="283">
  <si>
    <t>KPIs</t>
  </si>
  <si>
    <t>3Q 2022</t>
  </si>
  <si>
    <t>4Q 2022</t>
  </si>
  <si>
    <t>1Q 2023</t>
  </si>
  <si>
    <t>2Q 2023</t>
  </si>
  <si>
    <t>3Q 2023</t>
  </si>
  <si>
    <t>Net Interest Margin</t>
  </si>
  <si>
    <t>Net Fee margin</t>
  </si>
  <si>
    <t>Cost to Income</t>
  </si>
  <si>
    <t>Cost to Core Income</t>
  </si>
  <si>
    <t>Cost of Risk</t>
  </si>
  <si>
    <t>RoTE recurring</t>
  </si>
  <si>
    <t>RoA recurring</t>
  </si>
  <si>
    <t>CET1 FL</t>
  </si>
  <si>
    <t>Total Capital FL</t>
  </si>
  <si>
    <t>Tangible Equity (€m) reported</t>
  </si>
  <si>
    <t>Eurosystem funding / Assets</t>
  </si>
  <si>
    <t>Loans to Deposits Ratio</t>
  </si>
  <si>
    <t>Liquidity Coverage Ratio</t>
  </si>
  <si>
    <t>Net Stable Funding Ratio</t>
  </si>
  <si>
    <t>9M 2022</t>
  </si>
  <si>
    <t>FY 2022</t>
  </si>
  <si>
    <t>1H 2023</t>
  </si>
  <si>
    <t>9M 2023</t>
  </si>
  <si>
    <t>Contents</t>
  </si>
  <si>
    <t>1. Dashboard</t>
  </si>
  <si>
    <t>Investor Relations</t>
  </si>
  <si>
    <t>investors@optimabank.gr</t>
  </si>
  <si>
    <t>in EURm</t>
  </si>
  <si>
    <t>Securities</t>
  </si>
  <si>
    <t>Net Loans</t>
  </si>
  <si>
    <t>Other</t>
  </si>
  <si>
    <t>Deposits</t>
  </si>
  <si>
    <t>RWAs</t>
  </si>
  <si>
    <t>Net Interest Income/Commissions</t>
  </si>
  <si>
    <t>NII</t>
  </si>
  <si>
    <t>Loans</t>
  </si>
  <si>
    <t>Fixed Income Securities</t>
  </si>
  <si>
    <t>Interbank</t>
  </si>
  <si>
    <t>Convertible Bond</t>
  </si>
  <si>
    <t>Net Interest Income</t>
  </si>
  <si>
    <t>NIM on average assets</t>
  </si>
  <si>
    <t>Large Corporates</t>
  </si>
  <si>
    <t>SMEs</t>
  </si>
  <si>
    <t>Mortgages</t>
  </si>
  <si>
    <t>Consumer/Credit Cards</t>
  </si>
  <si>
    <t>Commissions</t>
  </si>
  <si>
    <t>LGs</t>
  </si>
  <si>
    <t>Brokerage</t>
  </si>
  <si>
    <t>Mutual Funds</t>
  </si>
  <si>
    <t>Net Fees</t>
  </si>
  <si>
    <t>NFM on average assets</t>
  </si>
  <si>
    <t>Total Gross Loans per segment</t>
  </si>
  <si>
    <t>Large Corporates - Term</t>
  </si>
  <si>
    <t>Large Corporates - Revolving</t>
  </si>
  <si>
    <t>SMEs - Term</t>
  </si>
  <si>
    <t>SMEs - Revolving</t>
  </si>
  <si>
    <t>Loans Weighted Rates</t>
  </si>
  <si>
    <t>Loans per industry % on Total Loans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</si>
  <si>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</si>
  <si>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</si>
  <si>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</si>
  <si>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</si>
  <si>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</si>
  <si>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</si>
  <si>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</si>
  <si>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</si>
  <si>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</si>
  <si>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</si>
  <si>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</si>
  <si>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</si>
  <si>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</si>
  <si>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</si>
  <si>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</si>
  <si>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</si>
  <si>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</si>
  <si>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</si>
  <si>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</si>
  <si>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Net Credit Expansion</t>
  </si>
  <si>
    <t>01/01/22-30/09/22</t>
  </si>
  <si>
    <t>01/01/22-31/12/22</t>
  </si>
  <si>
    <t>01/01/23-31/03/23</t>
  </si>
  <si>
    <t>01/01/23-30/06/23</t>
  </si>
  <si>
    <t>01/01/23-30/09/23</t>
  </si>
  <si>
    <t>Disburshments</t>
  </si>
  <si>
    <t>Customer Funds</t>
  </si>
  <si>
    <t>Deposits per Type</t>
  </si>
  <si>
    <t>Sight &amp; Savings</t>
  </si>
  <si>
    <t xml:space="preserve">Time </t>
  </si>
  <si>
    <t>Deposits per Entity</t>
  </si>
  <si>
    <t>Individuals</t>
  </si>
  <si>
    <t>Business</t>
  </si>
  <si>
    <t>Deposits per Segment/Type</t>
  </si>
  <si>
    <t>Retail, Sight</t>
  </si>
  <si>
    <t>Retail, Time</t>
  </si>
  <si>
    <t>Asset management balances</t>
  </si>
  <si>
    <t>Bonds</t>
  </si>
  <si>
    <t>Stocks</t>
  </si>
  <si>
    <t>Total Customer Funds</t>
  </si>
  <si>
    <t>Amortised Cost</t>
  </si>
  <si>
    <t>I</t>
  </si>
  <si>
    <t>GGBs</t>
  </si>
  <si>
    <t>FVTPL</t>
  </si>
  <si>
    <t>T-Bills</t>
  </si>
  <si>
    <t>FVTOCI</t>
  </si>
  <si>
    <t>Other sovereigns</t>
  </si>
  <si>
    <t>T</t>
  </si>
  <si>
    <t>P</t>
  </si>
  <si>
    <t>Total Securities</t>
  </si>
  <si>
    <t>Glossary - Definition of alternative performance measures (APMs)</t>
  </si>
  <si>
    <t>Adjusted net profit: Net profit/loss adjusted after adding back one off expenses or deducting one off revenues</t>
  </si>
  <si>
    <t>Basic Earnings per share (EPS): Net profit attributable to ordinary shareholders divided by the weighted average number of shares</t>
  </si>
  <si>
    <t>Common Equity Tier 1 (CET1):  Common Equity Tier I regulatory capital as defined by Regulation (EU) No 575/2013 as in force. based on the transitional rules for the reported period. divided by total Risk Weighted Assets (RWA)</t>
  </si>
  <si>
    <t>Core operating income: The total of net interest income. net banking fee and commission income and income from non banking services</t>
  </si>
  <si>
    <t>Cost to core income ratio: Total operating expenses divided by total core operating income.</t>
  </si>
  <si>
    <t>Cost to Income ratio: Total operating expenses divided by total operating income</t>
  </si>
  <si>
    <t>Cost of Risk (CoR): Impairment charge in the P&amp;L, annualized, divided by the average net loans over the period</t>
  </si>
  <si>
    <t>Earnings per share (EPS) underlying: Net profit attributable to ordinary shareholders excluding one off items, divided by the number of shares that resulted post the latest share capital increase</t>
  </si>
  <si>
    <t>Fees and commissions: The total of net banking fee and commission income and income from non banking services of the reported period</t>
  </si>
  <si>
    <t>Fully Loaded Common Equity Tier 1: Common Equity Tier I regulatory capital as defined by Regulation (EU) No 575/2013 as in force without the application of the relevant transitional rules for the reported period. divided by total Risk Weighted Assets (RWA)</t>
  </si>
  <si>
    <t xml:space="preserve">Gross Loans: Loans and advances to customers at amortised cost before expected credit loss allowance for impairment on loans and advances to customers at amortized cost and Loans and advances to customers mandatorily measured at FVTPL </t>
  </si>
  <si>
    <t>Liquidity Coverage Ratio (LCR): total amount of high quality liquid assets over the net liquidity outflows for a 30-day stress period</t>
  </si>
  <si>
    <t>Loans to Deposits ratio (L/D): Loans and advances to customers at amortised cost divided by due to customers at the end of the reported period</t>
  </si>
  <si>
    <t>Impairments on loans: Impairment charge for expected credit loss</t>
  </si>
  <si>
    <t>Net Loans: Gross loans and advances to customers at amortised cost after ECL allowance for impairments</t>
  </si>
  <si>
    <t>Net interest income: the net interest income from interest bearing assets for the reported period</t>
  </si>
  <si>
    <t>Net interest margin (NIM): the net interest income, annualized divided by the average balance of total assets</t>
  </si>
  <si>
    <t>Net interest margin (NIM) risk adjusted: NIM minus CoR</t>
  </si>
  <si>
    <t>Net profit on a recurring basis: Net profit/loss attributable to ordinary shareholders excluding one-off items</t>
  </si>
  <si>
    <t xml:space="preserve">Net Stable Funding Ratio (NSFR): The NSFR refers to the portion of liabilities and capital expected to be sustainable over the time horizon considered by the NSFR over the amount of stable funding that must be allocated to the various assets, based on their liquidity characteristics and residual maturities </t>
  </si>
  <si>
    <t>Non performing exposures (NPEs): as per EBA guidelines, non performing exposures are exposures in arrears of more than 90 days past due or for which the debtor is unlikely to pay its credit obligations in full without realization of collateral, regardless of the existence of any past-due amount or of the number of days past due</t>
  </si>
  <si>
    <t>Non performing loans (NPLs): Loans and advances to customers at amortised cost in arrears for 90 days or more</t>
  </si>
  <si>
    <t>NPE ratio: NPEs divided by Gross Loans</t>
  </si>
  <si>
    <t>NPL ratio: NPLs divided by Gross Loans</t>
  </si>
  <si>
    <t>NPE coverage: ECL allowance for loans and advances to customers divided by NPEs, excluding loans and advances to customers mandatorily measured at FVTPL, at year/period end</t>
  </si>
  <si>
    <t>NPL coverage: ECL allowance for loans and advances to customers divided by NPLs, excluding loans and advances to customers mandatorily measured at FVTPL, at year/period end</t>
  </si>
  <si>
    <t>Risk weighted assets (RWAs): Assets and off-balance-sheet exposures, weighted according to risk factors based on Regulation (EU) No 575/2013</t>
  </si>
  <si>
    <t>Tangible equity: Equity attributable to shareholders less goodwill, software and other intangible assets</t>
  </si>
  <si>
    <t>Return on tangible equity (RoTE): net profit annualized divided by average tangible equity for the period</t>
  </si>
  <si>
    <t>Return on tangible equity (RoTE) underlying: net profit excluding one off items, annualized divided by average tangible equity for the period</t>
  </si>
  <si>
    <t>Capital</t>
  </si>
  <si>
    <t>Total Capital Ratio</t>
  </si>
  <si>
    <t>Fully Loaded data</t>
  </si>
  <si>
    <t>Common Equity Tier I</t>
  </si>
  <si>
    <t>Total Regulatory Capital</t>
  </si>
  <si>
    <t>Risk Weighted Assets</t>
  </si>
  <si>
    <t>Common Equity Tier I ratio</t>
  </si>
  <si>
    <t>Phased In</t>
  </si>
  <si>
    <t>Capital figures include profit for the period</t>
  </si>
  <si>
    <t>Credit</t>
  </si>
  <si>
    <t>Market</t>
  </si>
  <si>
    <t>Operational</t>
  </si>
  <si>
    <t>2. KPIs</t>
  </si>
  <si>
    <t>3. Balance Sheet</t>
  </si>
  <si>
    <t>4. Income Statement</t>
  </si>
  <si>
    <t>5. NII-Fees</t>
  </si>
  <si>
    <t>6. Loan Book</t>
  </si>
  <si>
    <t>7. Customer Funds</t>
  </si>
  <si>
    <t>8. Securities</t>
  </si>
  <si>
    <t>9. Capital</t>
  </si>
  <si>
    <t>cover</t>
  </si>
  <si>
    <t>Cover</t>
  </si>
  <si>
    <t>FY 2023</t>
  </si>
  <si>
    <t>FY2023</t>
  </si>
  <si>
    <t>01/01/23-31/12/23</t>
  </si>
  <si>
    <t>4Q 2023</t>
  </si>
  <si>
    <t>IFRS9 Stages</t>
  </si>
  <si>
    <t>Business Loans</t>
  </si>
  <si>
    <t>Stage 1</t>
  </si>
  <si>
    <t>Stage 2</t>
  </si>
  <si>
    <t>Stage 3</t>
  </si>
  <si>
    <t>Total Loans</t>
  </si>
  <si>
    <t>Loan Loss Reserve - Business Loans</t>
  </si>
  <si>
    <t>Loan Loss Reserve - Mortgages</t>
  </si>
  <si>
    <t>Loan Loss Reserve - Consumer Loans/Credit Cards</t>
  </si>
  <si>
    <t>Loan Loss Reserve/Total Loans</t>
  </si>
  <si>
    <t>Asset Quality</t>
  </si>
  <si>
    <t>Consumer</t>
  </si>
  <si>
    <t>NPEs per segment</t>
  </si>
  <si>
    <t>NPEs % per segment</t>
  </si>
  <si>
    <t>Loans in arrears &gt;90dpd</t>
  </si>
  <si>
    <t>Loans in arrears &gt;90dpd %</t>
  </si>
  <si>
    <t>Loan Loss Reserve</t>
  </si>
  <si>
    <t>Loan Loss Reserve/Gross Loans</t>
  </si>
  <si>
    <t>Loan Loss Reserve/NPEs</t>
  </si>
  <si>
    <t>Loan Loss Reserve/Loans in arrears &gt;90dpd</t>
  </si>
  <si>
    <t>Collateral</t>
  </si>
  <si>
    <t>Collateral/Gross Loans</t>
  </si>
  <si>
    <t>Collateral/NPEs</t>
  </si>
  <si>
    <t>Collateral/Loans in arrears&gt; 90dpd</t>
  </si>
  <si>
    <t>Group Balance Sheet</t>
  </si>
  <si>
    <t>YoY</t>
  </si>
  <si>
    <t>QoQ</t>
  </si>
  <si>
    <t>ASSETS</t>
  </si>
  <si>
    <t>Cash and balances with central bank</t>
  </si>
  <si>
    <t>Due from banks</t>
  </si>
  <si>
    <t>Financial assets at FVTPL</t>
  </si>
  <si>
    <t>Derivative financial instruments</t>
  </si>
  <si>
    <t xml:space="preserve">Loans and advances to customers </t>
  </si>
  <si>
    <t>Financial assets at FVTOCI</t>
  </si>
  <si>
    <t>Debt instruments at amortised cost</t>
  </si>
  <si>
    <t>Investments in associates</t>
  </si>
  <si>
    <t>n/m</t>
  </si>
  <si>
    <t>Property, plant and equipment</t>
  </si>
  <si>
    <t>Intangible assets</t>
  </si>
  <si>
    <t>Right of use assets</t>
  </si>
  <si>
    <t>Deferred tax assets</t>
  </si>
  <si>
    <t>Current tax assets</t>
  </si>
  <si>
    <t>*</t>
  </si>
  <si>
    <t>Other assets</t>
  </si>
  <si>
    <t>Total Assets</t>
  </si>
  <si>
    <t>LIABILITIES</t>
  </si>
  <si>
    <t>Due to central bank</t>
  </si>
  <si>
    <t>Due to banks</t>
  </si>
  <si>
    <t>Due to customers</t>
  </si>
  <si>
    <t>Lease liability</t>
  </si>
  <si>
    <t>Retirement benefit obligation</t>
  </si>
  <si>
    <t>Income tax liability</t>
  </si>
  <si>
    <t>Provisions</t>
  </si>
  <si>
    <t>Other liabilities</t>
  </si>
  <si>
    <t>Total Liabilities</t>
  </si>
  <si>
    <t>EQUITY</t>
  </si>
  <si>
    <t>Share capital</t>
  </si>
  <si>
    <t>Share premium</t>
  </si>
  <si>
    <t>FVTOCI reserve</t>
  </si>
  <si>
    <t>Other reserves</t>
  </si>
  <si>
    <t>Convertible bond loan</t>
  </si>
  <si>
    <t>Retained earnings/(losses)</t>
  </si>
  <si>
    <t>Equity attributable to equity owners of the Bank</t>
  </si>
  <si>
    <t>Non-controlling interests</t>
  </si>
  <si>
    <t>Total Equity</t>
  </si>
  <si>
    <t>Total Liabilities &amp; Equity</t>
  </si>
  <si>
    <t>Group Income Statement</t>
  </si>
  <si>
    <t>Net interest income</t>
  </si>
  <si>
    <t>Net fee and commission income</t>
  </si>
  <si>
    <t>Core Income</t>
  </si>
  <si>
    <t xml:space="preserve">Other income </t>
  </si>
  <si>
    <t>Trading Income</t>
  </si>
  <si>
    <t>Total Net Revenues</t>
  </si>
  <si>
    <t>of which one offs</t>
  </si>
  <si>
    <t>Staff Costs</t>
  </si>
  <si>
    <t>G&amp;A Costs</t>
  </si>
  <si>
    <t>Depreciation</t>
  </si>
  <si>
    <t>Total Operating costs</t>
  </si>
  <si>
    <t>Pre-Provisions Income</t>
  </si>
  <si>
    <t>Pre-Provisions Income adj.</t>
  </si>
  <si>
    <t>Core Pre-Provision Income</t>
  </si>
  <si>
    <t>Profit from Associates</t>
  </si>
  <si>
    <t>Loan Impairments</t>
  </si>
  <si>
    <t>Other Impairments</t>
  </si>
  <si>
    <t>Profit before Tax</t>
  </si>
  <si>
    <t>Income tax</t>
  </si>
  <si>
    <t>Non Controlling Interests</t>
  </si>
  <si>
    <t>Net profit attributable to shareholders</t>
  </si>
  <si>
    <t>Net profit adj.</t>
  </si>
  <si>
    <t>EPS - Reported</t>
  </si>
  <si>
    <t>EPS - Normalized</t>
  </si>
  <si>
    <t>EPS- reported Like for Like</t>
  </si>
  <si>
    <t>EPS- normalized Like for Like</t>
  </si>
  <si>
    <t>Average number of shares</t>
  </si>
  <si>
    <t>Number of shares post SCI</t>
  </si>
  <si>
    <t>BB</t>
  </si>
  <si>
    <t>BBs - Term</t>
  </si>
  <si>
    <t>BBs - Revolving</t>
  </si>
  <si>
    <t>Gross Business Loans per type</t>
  </si>
  <si>
    <t>Total</t>
  </si>
  <si>
    <t>n/a</t>
  </si>
  <si>
    <t>10. Asset Quality</t>
  </si>
  <si>
    <t>11. IFRS 9 stages</t>
  </si>
  <si>
    <t>12. Glossary</t>
  </si>
  <si>
    <t>1Q 2024</t>
  </si>
  <si>
    <t>01/01/24-31/3/24</t>
  </si>
  <si>
    <t>Treasury stock</t>
  </si>
  <si>
    <t>POCI</t>
  </si>
  <si>
    <t>Texas ratio</t>
  </si>
  <si>
    <t>Corporate, Sight</t>
  </si>
  <si>
    <t>Corporate, Time</t>
  </si>
  <si>
    <t>llr</t>
  </si>
  <si>
    <t>TBV</t>
  </si>
  <si>
    <t>NPE</t>
  </si>
  <si>
    <t>Deposit rate</t>
  </si>
  <si>
    <t>Impairments</t>
  </si>
  <si>
    <t>1Q 2024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</si>
</sst>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00"/>
    <numFmt numFmtId="165" formatCode="0.0%"/>
    <numFmt numFmtId="166" formatCode="0.0"/>
    <numFmt numFmtId="167" formatCode="_-* #,##0_-;\-* #,##0_-;_-* &quot;-&quot;??_-;_-@_-"/>
    <numFmt numFmtId="168" formatCode="_-* #,##0.00\ _€_-;\-* #,##0.00\ _€_-;_-* &quot;-&quot;??\ _€_-;_-@_-"/>
    <numFmt numFmtId="169" formatCode="#,##0_ ;[Red]\-#,##0\ "/>
    <numFmt numFmtId="170" formatCode="#,##0.0_ ;[Red]\-#,##0.0\ "/>
    <numFmt numFmtId="171" formatCode="_-* #,##0.0_-;\-* #,##0.0_-;_-* &quot;-&quot;??_-;_-@_-"/>
    <numFmt numFmtId="172" formatCode="_-* #,##0.0\ _€_-;\-* #,##0.0\ _€_-;_-* &quot;-&quot;?\ _€_-;_-@_-"/>
    <numFmt numFmtId="173" formatCode="_-* #,##0.000_-;\-* #,##0.000_-;_-* &quot;-&quot;??_-;_-@_-"/>
    <numFmt numFmtId="174" formatCode="#,##0.0_ ;\-#,##0.0\ "/>
    <numFmt numFmtId="175" formatCode="_-* #,##0.0\ _€_-;\-* #,##0.0\ _€_-;_-* &quot;-&quot;??\ _€_-;_-@_-"/>
    <numFmt numFmtId="176" formatCode="_-* #,##0.000000_-;\-* #,##0.000000_-;_-* &quot;-&quot;??_-;_-@_-"/>
    <numFmt numFmtId="177" formatCode="0.0000%"/>
    <numFmt numFmtId="178" formatCode="0.00000000000000%"/>
    <numFmt numFmtId="179" formatCode="0.0000"/>
  </numFmts>
  <fonts count="41" x14ac:knownFonts="1">
    <font>
      <sz val="11"/>
      <color theme="1"/>
      <name val="Calibri"/>
      <family val="2"/>
      <charset val="161"/>
      <scheme val="minor"/>
    </font>
    <font>
      <sz val="11"/>
      <color theme="1"/>
      <name val="Calibri"/>
      <family val="2"/>
      <charset val="161"/>
      <scheme val="minor"/>
    </font>
    <font>
      <b/>
      <sz val="11"/>
      <color theme="0"/>
      <name val="Calibri"/>
      <family val="2"/>
      <charset val="161"/>
      <scheme val="minor"/>
    </font>
    <font>
      <b/>
      <sz val="11"/>
      <color theme="1"/>
      <name val="Calibri"/>
      <family val="2"/>
      <charset val="161"/>
      <scheme val="minor"/>
    </font>
    <font>
      <b/>
      <sz val="18"/>
      <color rgb="FFFF7D00"/>
      <name val="Calibri"/>
      <family val="2"/>
      <charset val="161"/>
      <scheme val="minor"/>
    </font>
    <font>
      <sz val="10"/>
      <color rgb="FFFF7D00"/>
      <name val="Calibri"/>
      <family val="2"/>
      <charset val="161"/>
      <scheme val="minor"/>
    </font>
    <font>
      <b/>
      <sz val="10"/>
      <color rgb="FFFF7D00"/>
      <name val="Calibri"/>
      <family val="2"/>
      <charset val="161"/>
      <scheme val="minor"/>
    </font>
    <font>
      <sz val="10"/>
      <name val="Arial"/>
      <family val="2"/>
      <charset val="161"/>
    </font>
    <font>
      <sz val="11"/>
      <color rgb="FF2F0037"/>
      <name val="Calibri"/>
      <family val="2"/>
      <charset val="161"/>
      <scheme val="minor"/>
    </font>
    <font>
      <b/>
      <sz val="11"/>
      <color rgb="FF2F0037"/>
      <name val="Calibri"/>
      <family val="2"/>
      <charset val="161"/>
      <scheme val="minor"/>
    </font>
    <font>
      <u/>
      <sz val="11"/>
      <color theme="10"/>
      <name val="Calibri"/>
      <family val="2"/>
      <charset val="161"/>
      <scheme val="minor"/>
    </font>
    <font>
      <u/>
      <sz val="11"/>
      <color theme="5"/>
      <name val="Calibri"/>
      <family val="2"/>
      <charset val="161"/>
      <scheme val="minor"/>
    </font>
    <font>
      <b/>
      <sz val="11"/>
      <color rgb="FFFF7D00"/>
      <name val="Calibri"/>
      <family val="2"/>
      <charset val="161"/>
      <scheme val="minor"/>
    </font>
    <font>
      <sz val="10"/>
      <color theme="1"/>
      <name val="Calibri"/>
      <family val="2"/>
      <charset val="161"/>
      <scheme val="minor"/>
    </font>
    <font>
      <b/>
      <sz val="10"/>
      <color theme="0"/>
      <name val="Calibri"/>
      <family val="2"/>
      <charset val="161"/>
      <scheme val="minor"/>
    </font>
    <font>
      <b/>
      <sz val="10"/>
      <color rgb="FF2F0037"/>
      <name val="Calibri"/>
      <family val="2"/>
      <charset val="161"/>
      <scheme val="minor"/>
    </font>
    <font>
      <sz val="10"/>
      <color rgb="FF2F0037"/>
      <name val="Calibri"/>
      <family val="2"/>
      <charset val="161"/>
      <scheme val="minor"/>
    </font>
    <font>
      <i/>
      <sz val="10"/>
      <color rgb="FF2F0037"/>
      <name val="Calibri"/>
      <family val="2"/>
      <charset val="161"/>
      <scheme val="minor"/>
    </font>
    <font>
      <sz val="9"/>
      <color theme="1"/>
      <name val="Calibri"/>
      <family val="2"/>
      <charset val="161"/>
      <scheme val="minor"/>
    </font>
    <font>
      <b/>
      <sz val="9"/>
      <color theme="1"/>
      <name val="Calibri"/>
      <family val="2"/>
      <charset val="161"/>
      <scheme val="minor"/>
    </font>
    <font>
      <i/>
      <sz val="8"/>
      <color rgb="FF2F0037"/>
      <name val="Calibri"/>
      <family val="2"/>
      <charset val="161"/>
      <scheme val="minor"/>
    </font>
    <font>
      <sz val="16"/>
      <color rgb="FFFF7D00"/>
      <name val="Calibri"/>
      <family val="2"/>
      <charset val="161"/>
      <scheme val="minor"/>
    </font>
    <font>
      <b/>
      <sz val="28"/>
      <color rgb="FFFF7D00"/>
      <name val="Calibri"/>
      <family val="2"/>
      <charset val="161"/>
      <scheme val="minor"/>
    </font>
    <font>
      <b/>
      <sz val="16"/>
      <color theme="5"/>
      <name val="Calibri"/>
      <family val="2"/>
      <charset val="161"/>
      <scheme val="minor"/>
    </font>
    <font>
      <b/>
      <sz val="16"/>
      <color rgb="FFFF7D00"/>
      <name val="Calibri"/>
      <family val="2"/>
      <charset val="161"/>
      <scheme val="minor"/>
    </font>
    <font>
      <u/>
      <sz val="11"/>
      <color theme="1"/>
      <name val="Calibri"/>
      <family val="2"/>
      <charset val="161"/>
      <scheme val="minor"/>
    </font>
    <font>
      <sz val="16"/>
      <color theme="5"/>
      <name val="Calibri"/>
      <family val="2"/>
      <charset val="161"/>
      <scheme val="minor"/>
    </font>
    <font>
      <b/>
      <sz val="10"/>
      <color theme="1"/>
      <name val="Calibri"/>
      <family val="2"/>
      <charset val="161"/>
      <scheme val="minor"/>
    </font>
    <font>
      <b/>
      <sz val="8"/>
      <color rgb="FF2F0037"/>
      <name val="Calibri"/>
      <family val="2"/>
      <charset val="161"/>
      <scheme val="minor"/>
    </font>
    <font>
      <b/>
      <sz val="18"/>
      <color rgb="FF36174D"/>
      <name val="Calibri"/>
      <family val="2"/>
      <charset val="161"/>
      <scheme val="minor"/>
    </font>
    <font>
      <sz val="11"/>
      <color rgb="FFFFC000"/>
      <name val="Calibri"/>
      <family val="2"/>
      <charset val="161"/>
      <scheme val="minor"/>
    </font>
    <font>
      <b/>
      <sz val="10"/>
      <color rgb="FF36174D"/>
      <name val="Calibri"/>
      <family val="2"/>
      <charset val="161"/>
      <scheme val="minor"/>
    </font>
    <font>
      <sz val="11"/>
      <color rgb="FFFF0000"/>
      <name val="Calibri"/>
      <family val="2"/>
      <charset val="161"/>
      <scheme val="minor"/>
    </font>
    <font>
      <b/>
      <sz val="11"/>
      <color rgb="FFFF0000"/>
      <name val="Calibri"/>
      <family val="2"/>
      <charset val="161"/>
      <scheme val="minor"/>
    </font>
    <font>
      <i/>
      <sz val="11"/>
      <color theme="1"/>
      <name val="Calibri"/>
      <family val="2"/>
      <charset val="161"/>
      <scheme val="minor"/>
    </font>
    <font>
      <b/>
      <i/>
      <sz val="18"/>
      <color rgb="FFFF7D00"/>
      <name val="Calibri"/>
      <family val="2"/>
      <charset val="161"/>
      <scheme val="minor"/>
    </font>
    <font>
      <b/>
      <i/>
      <sz val="10"/>
      <color rgb="FFFF7D00"/>
      <name val="Calibri"/>
      <family val="2"/>
      <charset val="161"/>
      <scheme val="minor"/>
    </font>
    <font>
      <i/>
      <sz val="11"/>
      <color rgb="FF2F0037"/>
      <name val="Calibri"/>
      <family val="2"/>
      <charset val="161"/>
      <scheme val="minor"/>
    </font>
    <font>
      <u/>
      <sz val="10"/>
      <color theme="10"/>
      <name val="Arial"/>
      <family val="2"/>
      <charset val="161"/>
    </font>
    <font>
      <u/>
      <sz val="16"/>
      <color theme="10"/>
      <name val="Calibri"/>
      <family val="2"/>
      <charset val="161"/>
      <scheme val="minor"/>
    </font>
    <font>
      <u/>
      <sz val="12"/>
      <color theme="10"/>
      <name val="Calibri"/>
      <family val="2"/>
      <charset val="161"/>
      <scheme val="minor"/>
    </font>
  </fonts>
  <fills count="8">
    <fill>
      <patternFill patternType="none"/>
    </fill>
    <fill>
      <patternFill patternType="gray125"/>
    </fill>
    <fill>
      <patternFill patternType="solid">
        <fgColor theme="0"/>
        <bgColor indexed="64"/>
      </patternFill>
    </fill>
    <fill>
      <patternFill patternType="solid">
        <fgColor rgb="FF2F0037"/>
        <bgColor auto="1"/>
      </patternFill>
    </fill>
    <fill>
      <patternFill patternType="solid">
        <fgColor rgb="FF2F0037"/>
        <bgColor indexed="64"/>
      </patternFill>
    </fill>
    <fill>
      <patternFill patternType="solid">
        <fgColor rgb="FFFF7D00"/>
        <bgColor indexed="64"/>
      </patternFill>
    </fill>
    <fill>
      <patternFill patternType="solid">
        <fgColor theme="5"/>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top/>
      <bottom style="medium">
        <color theme="5"/>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auto="1"/>
      </bottom>
      <diagonal/>
    </border>
  </borders>
  <cellStyleXfs count="12">
    <xf numFmtId="0" fontId="0" fillId="0" borderId="0"/>
    <xf numFmtId="0" fontId="7" fillId="0" borderId="0"/>
    <xf numFmtId="0" fontId="1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 fillId="0" borderId="0"/>
    <xf numFmtId="0" fontId="1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8" fillId="0" borderId="0" applyNumberFormat="0" applyFill="0" applyBorder="0" applyAlignment="0" applyProtection="0"/>
    <xf numFmtId="0" fontId="1" fillId="0" borderId="0"/>
    <xf numFmtId="9" fontId="7" fillId="0" borderId="0" applyFont="0" applyFill="0" applyBorder="0" applyAlignment="0" applyProtection="0"/>
  </cellStyleXfs>
  <cellXfs count="294">
    <xf numFmtId="0" fontId="0" fillId="0" borderId="0" xfId="0"/>
    <xf numFmtId="0" fontId="0" fillId="2" borderId="0" xfId="0" applyFill="1"/>
    <xf numFmtId="0" fontId="4" fillId="3" borderId="0" xfId="0" applyFont="1" applyFill="1" applyAlignment="1">
      <alignment vertical="center"/>
    </xf>
    <xf numFmtId="0" fontId="5" fillId="4" borderId="0" xfId="0" applyFont="1" applyFill="1"/>
    <xf numFmtId="0" fontId="6" fillId="4" borderId="0" xfId="0" applyFont="1" applyFill="1" applyAlignment="1">
      <alignment horizontal="right"/>
    </xf>
    <xf numFmtId="0" fontId="6" fillId="4" borderId="1" xfId="0" applyFont="1" applyFill="1" applyBorder="1" applyAlignment="1">
      <alignment horizontal="right"/>
    </xf>
    <xf numFmtId="164" fontId="8" fillId="2" borderId="0" xfId="1" applyNumberFormat="1" applyFont="1" applyFill="1" applyAlignment="1">
      <alignment horizontal="left" vertical="center" wrapText="1"/>
    </xf>
    <xf numFmtId="166" fontId="8" fillId="2" borderId="0" xfId="1" applyNumberFormat="1" applyFont="1" applyFill="1" applyAlignment="1">
      <alignment horizontal="center" vertical="center" wrapText="1"/>
    </xf>
    <xf numFmtId="166" fontId="8" fillId="2" borderId="0" xfId="1" applyNumberFormat="1" applyFont="1" applyFill="1" applyAlignment="1">
      <alignment horizontal="right" vertical="center" wrapText="1"/>
    </xf>
    <xf numFmtId="0" fontId="11" fillId="4" borderId="0" xfId="2" applyFont="1" applyFill="1"/>
    <xf numFmtId="165" fontId="0" fillId="2" borderId="0" xfId="4" applyNumberFormat="1" applyFont="1" applyFill="1"/>
    <xf numFmtId="0" fontId="13" fillId="2" borderId="0" xfId="0" applyFont="1" applyFill="1"/>
    <xf numFmtId="167" fontId="0" fillId="2" borderId="0" xfId="3" applyNumberFormat="1" applyFont="1" applyFill="1"/>
    <xf numFmtId="10" fontId="0" fillId="2" borderId="0" xfId="4" applyNumberFormat="1" applyFont="1" applyFill="1"/>
    <xf numFmtId="169" fontId="0" fillId="2" borderId="0" xfId="0" applyNumberFormat="1" applyFill="1" applyAlignment="1">
      <alignment horizontal="right"/>
    </xf>
    <xf numFmtId="0" fontId="4" fillId="3" borderId="0" xfId="0" applyFont="1" applyFill="1"/>
    <xf numFmtId="169" fontId="4" fillId="3" borderId="0" xfId="0" applyNumberFormat="1" applyFont="1" applyFill="1" applyAlignment="1">
      <alignment horizontal="right"/>
    </xf>
    <xf numFmtId="0" fontId="6" fillId="4" borderId="0" xfId="0" applyFont="1" applyFill="1"/>
    <xf numFmtId="169" fontId="6" fillId="4" borderId="0" xfId="0" applyNumberFormat="1" applyFont="1" applyFill="1" applyAlignment="1">
      <alignment horizontal="right"/>
    </xf>
    <xf numFmtId="0" fontId="14" fillId="2" borderId="0" xfId="0" applyFont="1" applyFill="1"/>
    <xf numFmtId="169" fontId="14" fillId="2" borderId="0" xfId="0" applyNumberFormat="1" applyFont="1" applyFill="1" applyAlignment="1">
      <alignment horizontal="right"/>
    </xf>
    <xf numFmtId="169" fontId="13" fillId="2" borderId="0" xfId="0" applyNumberFormat="1" applyFont="1" applyFill="1" applyAlignment="1">
      <alignment horizontal="right"/>
    </xf>
    <xf numFmtId="169" fontId="13" fillId="2" borderId="3" xfId="0" applyNumberFormat="1" applyFont="1" applyFill="1" applyBorder="1" applyAlignment="1">
      <alignment horizontal="right"/>
    </xf>
    <xf numFmtId="164" fontId="15" fillId="7" borderId="0" xfId="1" applyNumberFormat="1" applyFont="1" applyFill="1" applyAlignment="1">
      <alignment horizontal="left" wrapText="1"/>
    </xf>
    <xf numFmtId="169" fontId="15" fillId="7" borderId="0" xfId="1" applyNumberFormat="1" applyFont="1" applyFill="1" applyAlignment="1">
      <alignment horizontal="right" wrapText="1"/>
    </xf>
    <xf numFmtId="169" fontId="13" fillId="7" borderId="0" xfId="0" applyNumberFormat="1" applyFont="1" applyFill="1" applyAlignment="1">
      <alignment horizontal="right"/>
    </xf>
    <xf numFmtId="169" fontId="13" fillId="7" borderId="3" xfId="0" applyNumberFormat="1" applyFont="1" applyFill="1" applyBorder="1" applyAlignment="1">
      <alignment horizontal="right"/>
    </xf>
    <xf numFmtId="164" fontId="16" fillId="2" borderId="0" xfId="1" applyNumberFormat="1" applyFont="1" applyFill="1" applyAlignment="1">
      <alignment horizontal="left" wrapText="1"/>
    </xf>
    <xf numFmtId="169" fontId="16" fillId="2" borderId="0" xfId="1" applyNumberFormat="1" applyFont="1" applyFill="1" applyAlignment="1">
      <alignment horizontal="right" wrapText="1"/>
    </xf>
    <xf numFmtId="164" fontId="15" fillId="2" borderId="0" xfId="1" applyNumberFormat="1" applyFont="1" applyFill="1" applyAlignment="1">
      <alignment horizontal="left" wrapText="1"/>
    </xf>
    <xf numFmtId="165" fontId="15" fillId="2" borderId="0" xfId="4" applyNumberFormat="1" applyFont="1" applyFill="1" applyAlignment="1">
      <alignment horizontal="right" wrapText="1"/>
    </xf>
    <xf numFmtId="164" fontId="17" fillId="2" borderId="0" xfId="1" applyNumberFormat="1" applyFont="1" applyFill="1" applyAlignment="1">
      <alignment horizontal="left" wrapText="1"/>
    </xf>
    <xf numFmtId="169" fontId="17" fillId="2" borderId="0" xfId="1" applyNumberFormat="1" applyFont="1" applyFill="1" applyAlignment="1">
      <alignment horizontal="right" wrapText="1"/>
    </xf>
    <xf numFmtId="164" fontId="20" fillId="2" borderId="0" xfId="1" applyNumberFormat="1" applyFont="1" applyFill="1" applyAlignment="1">
      <alignment horizontal="left" wrapText="1"/>
    </xf>
    <xf numFmtId="169" fontId="20" fillId="2" borderId="0" xfId="1" applyNumberFormat="1" applyFont="1" applyFill="1" applyAlignment="1">
      <alignment horizontal="right" wrapText="1"/>
    </xf>
    <xf numFmtId="0" fontId="2" fillId="5" borderId="0" xfId="0" applyFont="1" applyFill="1" applyAlignment="1">
      <alignment horizontal="left" vertical="center"/>
    </xf>
    <xf numFmtId="0" fontId="0" fillId="6" borderId="0" xfId="0" applyFill="1"/>
    <xf numFmtId="0" fontId="0" fillId="4" borderId="0" xfId="0" applyFill="1"/>
    <xf numFmtId="14" fontId="21" fillId="4" borderId="0" xfId="0" applyNumberFormat="1" applyFont="1" applyFill="1"/>
    <xf numFmtId="0" fontId="22" fillId="4" borderId="0" xfId="0" quotePrefix="1" applyFont="1" applyFill="1"/>
    <xf numFmtId="0" fontId="23" fillId="4" borderId="0" xfId="0" quotePrefix="1" applyFont="1" applyFill="1"/>
    <xf numFmtId="0" fontId="24" fillId="4" borderId="2" xfId="0" quotePrefix="1" applyFont="1" applyFill="1" applyBorder="1"/>
    <xf numFmtId="0" fontId="25" fillId="4" borderId="2" xfId="0" applyFont="1" applyFill="1" applyBorder="1"/>
    <xf numFmtId="0" fontId="0" fillId="4" borderId="2" xfId="0" applyFill="1" applyBorder="1"/>
    <xf numFmtId="0" fontId="21" fillId="4" borderId="0" xfId="0" quotePrefix="1" applyFont="1" applyFill="1"/>
    <xf numFmtId="0" fontId="3" fillId="4" borderId="0" xfId="0" applyFont="1" applyFill="1"/>
    <xf numFmtId="14" fontId="26" fillId="4" borderId="0" xfId="0" applyNumberFormat="1" applyFont="1" applyFill="1"/>
    <xf numFmtId="0" fontId="24" fillId="4" borderId="0" xfId="0" quotePrefix="1" applyFont="1" applyFill="1"/>
    <xf numFmtId="0" fontId="12" fillId="5" borderId="0" xfId="0" applyFont="1" applyFill="1" applyAlignment="1">
      <alignment horizontal="left" vertical="center"/>
    </xf>
    <xf numFmtId="9" fontId="8" fillId="2" borderId="0" xfId="4" applyFont="1" applyFill="1" applyBorder="1" applyAlignment="1">
      <alignment horizontal="right" vertical="center" wrapText="1"/>
    </xf>
    <xf numFmtId="0" fontId="27" fillId="2" borderId="0" xfId="0" applyFont="1" applyFill="1"/>
    <xf numFmtId="0" fontId="27" fillId="2" borderId="3" xfId="0" applyFont="1" applyFill="1" applyBorder="1"/>
    <xf numFmtId="0" fontId="3" fillId="2" borderId="0" xfId="0" applyFont="1" applyFill="1"/>
    <xf numFmtId="170" fontId="13" fillId="2" borderId="0" xfId="0" applyNumberFormat="1" applyFont="1" applyFill="1"/>
    <xf numFmtId="170" fontId="13" fillId="2" borderId="3" xfId="0" applyNumberFormat="1" applyFont="1" applyFill="1" applyBorder="1"/>
    <xf numFmtId="170" fontId="27" fillId="7" borderId="0" xfId="0" applyNumberFormat="1" applyFont="1" applyFill="1"/>
    <xf numFmtId="170" fontId="27" fillId="7" borderId="3" xfId="0" applyNumberFormat="1" applyFont="1" applyFill="1" applyBorder="1"/>
    <xf numFmtId="165" fontId="13" fillId="7" borderId="0" xfId="0" applyNumberFormat="1" applyFont="1" applyFill="1"/>
    <xf numFmtId="165" fontId="13" fillId="7" borderId="3" xfId="0" applyNumberFormat="1" applyFont="1" applyFill="1" applyBorder="1"/>
    <xf numFmtId="170" fontId="0" fillId="2" borderId="0" xfId="0" applyNumberFormat="1" applyFill="1"/>
    <xf numFmtId="0" fontId="0" fillId="2" borderId="3" xfId="0" applyFill="1" applyBorder="1"/>
    <xf numFmtId="169" fontId="0" fillId="2" borderId="0" xfId="0" applyNumberFormat="1" applyFill="1"/>
    <xf numFmtId="169" fontId="0" fillId="2" borderId="3" xfId="0" applyNumberFormat="1" applyFill="1" applyBorder="1"/>
    <xf numFmtId="165" fontId="15" fillId="7" borderId="0" xfId="1" applyNumberFormat="1" applyFont="1" applyFill="1" applyAlignment="1">
      <alignment horizontal="left" wrapText="1"/>
    </xf>
    <xf numFmtId="165" fontId="15" fillId="7" borderId="4" xfId="1" applyNumberFormat="1" applyFont="1" applyFill="1" applyBorder="1" applyAlignment="1">
      <alignment horizontal="left" wrapText="1"/>
    </xf>
    <xf numFmtId="0" fontId="0" fillId="2" borderId="0" xfId="0" applyFill="1" applyAlignment="1">
      <alignment horizontal="right"/>
    </xf>
    <xf numFmtId="0" fontId="4" fillId="3" borderId="0" xfId="0" applyFont="1" applyFill="1" applyAlignment="1">
      <alignment horizontal="right"/>
    </xf>
    <xf numFmtId="0" fontId="4" fillId="3" borderId="5" xfId="0" applyFont="1" applyFill="1" applyBorder="1"/>
    <xf numFmtId="0" fontId="4" fillId="3" borderId="5" xfId="0" applyFont="1" applyFill="1" applyBorder="1" applyAlignment="1">
      <alignment horizontal="right"/>
    </xf>
    <xf numFmtId="0" fontId="13" fillId="2" borderId="0" xfId="0" applyFont="1" applyFill="1" applyAlignment="1">
      <alignment horizontal="right"/>
    </xf>
    <xf numFmtId="167" fontId="15" fillId="7" borderId="0" xfId="3" applyNumberFormat="1" applyFont="1" applyFill="1" applyAlignment="1">
      <alignment horizontal="right" wrapText="1"/>
    </xf>
    <xf numFmtId="167" fontId="27" fillId="7" borderId="0" xfId="3" applyNumberFormat="1" applyFont="1" applyFill="1" applyAlignment="1">
      <alignment horizontal="right"/>
    </xf>
    <xf numFmtId="169" fontId="27" fillId="7" borderId="0" xfId="0" applyNumberFormat="1" applyFont="1" applyFill="1" applyAlignment="1">
      <alignment horizontal="right"/>
    </xf>
    <xf numFmtId="10" fontId="27" fillId="7" borderId="0" xfId="4" applyNumberFormat="1" applyFont="1" applyFill="1" applyAlignment="1">
      <alignment horizontal="right"/>
    </xf>
    <xf numFmtId="164" fontId="16" fillId="2" borderId="0" xfId="1" applyNumberFormat="1" applyFont="1" applyFill="1" applyAlignment="1">
      <alignment horizontal="left"/>
    </xf>
    <xf numFmtId="169" fontId="0" fillId="2" borderId="3" xfId="0" applyNumberFormat="1" applyFill="1" applyBorder="1" applyAlignment="1">
      <alignment horizontal="right"/>
    </xf>
    <xf numFmtId="10" fontId="16" fillId="2" borderId="0" xfId="4" applyNumberFormat="1" applyFont="1" applyFill="1" applyAlignment="1">
      <alignment horizontal="right" wrapText="1"/>
    </xf>
    <xf numFmtId="10" fontId="13" fillId="2" borderId="0" xfId="4" applyNumberFormat="1" applyFont="1" applyFill="1" applyAlignment="1">
      <alignment horizontal="right"/>
    </xf>
    <xf numFmtId="169" fontId="28" fillId="7" borderId="0" xfId="1" applyNumberFormat="1" applyFont="1" applyFill="1" applyAlignment="1">
      <alignment horizontal="right" wrapText="1"/>
    </xf>
    <xf numFmtId="0" fontId="29" fillId="3" borderId="0" xfId="0" applyFont="1" applyFill="1" applyAlignment="1">
      <alignment vertical="center"/>
    </xf>
    <xf numFmtId="0" fontId="6" fillId="4" borderId="0" xfId="0" applyFont="1" applyFill="1" applyAlignment="1">
      <alignment horizontal="center"/>
    </xf>
    <xf numFmtId="164" fontId="15" fillId="7" borderId="0" xfId="1" applyNumberFormat="1" applyFont="1" applyFill="1" applyAlignment="1">
      <alignment horizontal="left" vertical="center" wrapText="1"/>
    </xf>
    <xf numFmtId="3" fontId="15" fillId="7" borderId="0" xfId="1" applyNumberFormat="1" applyFont="1" applyFill="1" applyAlignment="1">
      <alignment horizontal="center" vertical="center" wrapText="1"/>
    </xf>
    <xf numFmtId="3" fontId="27" fillId="7" borderId="0" xfId="0" applyNumberFormat="1" applyFont="1" applyFill="1" applyAlignment="1">
      <alignment horizontal="center" vertical="center"/>
    </xf>
    <xf numFmtId="164" fontId="16" fillId="2" borderId="0" xfId="1" applyNumberFormat="1" applyFont="1" applyFill="1" applyAlignment="1">
      <alignment horizontal="left" vertical="center" wrapText="1" indent="1"/>
    </xf>
    <xf numFmtId="3" fontId="16" fillId="2" borderId="0" xfId="1" applyNumberFormat="1" applyFont="1" applyFill="1" applyAlignment="1">
      <alignment horizontal="center" vertical="center" wrapText="1"/>
    </xf>
    <xf numFmtId="3" fontId="13" fillId="2" borderId="0" xfId="0" applyNumberFormat="1" applyFont="1" applyFill="1" applyAlignment="1">
      <alignment horizontal="center"/>
    </xf>
    <xf numFmtId="3" fontId="16" fillId="2" borderId="0" xfId="1" applyNumberFormat="1" applyFont="1" applyFill="1" applyAlignment="1">
      <alignment horizontal="left" vertical="center" wrapText="1" indent="1"/>
    </xf>
    <xf numFmtId="3" fontId="13" fillId="2" borderId="0" xfId="0" applyNumberFormat="1" applyFont="1" applyFill="1"/>
    <xf numFmtId="3" fontId="16" fillId="2" borderId="0" xfId="1" applyNumberFormat="1" applyFont="1" applyFill="1" applyAlignment="1">
      <alignment horizontal="left" vertical="center" wrapText="1"/>
    </xf>
    <xf numFmtId="3" fontId="0" fillId="2" borderId="0" xfId="0" applyNumberFormat="1" applyFill="1" applyAlignment="1">
      <alignment horizontal="center"/>
    </xf>
    <xf numFmtId="3" fontId="17" fillId="2" borderId="0" xfId="1" applyNumberFormat="1" applyFont="1" applyFill="1" applyAlignment="1">
      <alignment horizontal="left" vertical="center" wrapText="1" indent="1"/>
    </xf>
    <xf numFmtId="164" fontId="16" fillId="2" borderId="0" xfId="1" applyNumberFormat="1" applyFont="1" applyFill="1" applyAlignment="1">
      <alignment horizontal="left" vertical="center" wrapText="1"/>
    </xf>
    <xf numFmtId="164" fontId="15" fillId="2" borderId="0" xfId="1" applyNumberFormat="1" applyFont="1" applyFill="1" applyAlignment="1">
      <alignment horizontal="left" vertical="center" wrapText="1"/>
    </xf>
    <xf numFmtId="0" fontId="30" fillId="2" borderId="0" xfId="0" applyFont="1" applyFill="1"/>
    <xf numFmtId="0" fontId="29" fillId="3" borderId="0" xfId="0" applyFont="1" applyFill="1"/>
    <xf numFmtId="10" fontId="0" fillId="2" borderId="0" xfId="4" applyNumberFormat="1" applyFont="1" applyFill="1" applyAlignment="1">
      <alignment horizontal="right" vertical="center"/>
    </xf>
    <xf numFmtId="9" fontId="8" fillId="2" borderId="0" xfId="4" applyFont="1" applyFill="1" applyAlignment="1">
      <alignment horizontal="right" vertical="center" wrapText="1"/>
    </xf>
    <xf numFmtId="165" fontId="8" fillId="2" borderId="0" xfId="4" applyNumberFormat="1" applyFont="1" applyFill="1" applyAlignment="1">
      <alignment horizontal="right" vertical="center" wrapText="1"/>
    </xf>
    <xf numFmtId="165" fontId="9" fillId="2" borderId="0" xfId="4" applyNumberFormat="1" applyFont="1" applyFill="1" applyAlignment="1">
      <alignment horizontal="right" vertical="center" wrapText="1"/>
    </xf>
    <xf numFmtId="165" fontId="0" fillId="2" borderId="0" xfId="4" applyNumberFormat="1" applyFont="1" applyFill="1" applyAlignment="1">
      <alignment horizontal="right" vertical="center"/>
    </xf>
    <xf numFmtId="10" fontId="0" fillId="2" borderId="3" xfId="4" applyNumberFormat="1" applyFont="1" applyFill="1" applyBorder="1" applyAlignment="1">
      <alignment horizontal="right" vertical="center"/>
    </xf>
    <xf numFmtId="165" fontId="8" fillId="2" borderId="3" xfId="4" applyNumberFormat="1" applyFont="1" applyFill="1" applyBorder="1" applyAlignment="1">
      <alignment horizontal="right" vertical="center" wrapText="1"/>
    </xf>
    <xf numFmtId="10" fontId="8" fillId="2" borderId="3" xfId="4" applyNumberFormat="1" applyFont="1" applyFill="1" applyBorder="1" applyAlignment="1">
      <alignment horizontal="right" vertical="center" wrapText="1"/>
    </xf>
    <xf numFmtId="166" fontId="8" fillId="2" borderId="3" xfId="1" applyNumberFormat="1" applyFont="1" applyFill="1" applyBorder="1" applyAlignment="1">
      <alignment horizontal="right" vertical="center" wrapText="1"/>
    </xf>
    <xf numFmtId="9" fontId="8" fillId="2" borderId="3" xfId="4" applyFont="1" applyFill="1" applyBorder="1" applyAlignment="1">
      <alignment horizontal="right" vertical="center" wrapText="1"/>
    </xf>
    <xf numFmtId="165" fontId="8" fillId="2" borderId="4" xfId="4" applyNumberFormat="1" applyFont="1" applyFill="1" applyBorder="1" applyAlignment="1">
      <alignment horizontal="right" vertical="center" wrapText="1"/>
    </xf>
    <xf numFmtId="10" fontId="0" fillId="2" borderId="3" xfId="4" applyNumberFormat="1" applyFont="1" applyFill="1" applyBorder="1"/>
    <xf numFmtId="10" fontId="0" fillId="2" borderId="4" xfId="4" applyNumberFormat="1" applyFont="1" applyFill="1" applyBorder="1"/>
    <xf numFmtId="164" fontId="15" fillId="7" borderId="0" xfId="1" applyNumberFormat="1" applyFont="1" applyFill="1" applyAlignment="1">
      <alignment horizontal="right" vertical="center" wrapText="1"/>
    </xf>
    <xf numFmtId="0" fontId="13" fillId="7" borderId="0" xfId="0" applyFont="1" applyFill="1" applyAlignment="1">
      <alignment horizontal="right" vertical="center"/>
    </xf>
    <xf numFmtId="4" fontId="16" fillId="2" borderId="0" xfId="1" applyNumberFormat="1" applyFont="1" applyFill="1" applyAlignment="1">
      <alignment horizontal="right" vertical="center" wrapText="1"/>
    </xf>
    <xf numFmtId="0" fontId="10" fillId="2" borderId="0" xfId="6" applyFill="1"/>
    <xf numFmtId="3" fontId="13" fillId="2" borderId="0" xfId="0" applyNumberFormat="1" applyFont="1" applyFill="1" applyAlignment="1">
      <alignment horizontal="center" vertical="center"/>
    </xf>
    <xf numFmtId="167" fontId="27" fillId="7" borderId="0" xfId="3" applyNumberFormat="1" applyFont="1" applyFill="1" applyBorder="1" applyAlignment="1">
      <alignment horizontal="right"/>
    </xf>
    <xf numFmtId="167" fontId="13" fillId="2" borderId="0" xfId="3" applyNumberFormat="1" applyFont="1" applyFill="1" applyBorder="1" applyAlignment="1">
      <alignment horizontal="right"/>
    </xf>
    <xf numFmtId="10" fontId="27" fillId="7" borderId="0" xfId="4" applyNumberFormat="1" applyFont="1" applyFill="1" applyBorder="1" applyAlignment="1">
      <alignment horizontal="right"/>
    </xf>
    <xf numFmtId="10" fontId="13" fillId="2" borderId="0" xfId="4" applyNumberFormat="1" applyFont="1" applyFill="1" applyBorder="1" applyAlignment="1">
      <alignment horizontal="right"/>
    </xf>
    <xf numFmtId="165" fontId="15" fillId="2" borderId="0" xfId="4" applyNumberFormat="1" applyFont="1" applyFill="1" applyBorder="1" applyAlignment="1">
      <alignment horizontal="right" wrapText="1"/>
    </xf>
    <xf numFmtId="169" fontId="6" fillId="4" borderId="1" xfId="0" applyNumberFormat="1" applyFont="1" applyFill="1" applyBorder="1" applyAlignment="1">
      <alignment horizontal="right"/>
    </xf>
    <xf numFmtId="169" fontId="16" fillId="2" borderId="3" xfId="1" applyNumberFormat="1" applyFont="1" applyFill="1" applyBorder="1" applyAlignment="1">
      <alignment horizontal="right" wrapText="1"/>
    </xf>
    <xf numFmtId="165" fontId="15" fillId="2" borderId="3" xfId="4" applyNumberFormat="1" applyFont="1" applyFill="1" applyBorder="1" applyAlignment="1">
      <alignment horizontal="right" wrapText="1"/>
    </xf>
    <xf numFmtId="169" fontId="18" fillId="2" borderId="3" xfId="0" applyNumberFormat="1" applyFont="1" applyFill="1" applyBorder="1"/>
    <xf numFmtId="0" fontId="13" fillId="7" borderId="3" xfId="0" applyFont="1" applyFill="1" applyBorder="1" applyAlignment="1">
      <alignment horizontal="right" vertical="center"/>
    </xf>
    <xf numFmtId="4" fontId="16" fillId="2" borderId="3" xfId="1" applyNumberFormat="1" applyFont="1" applyFill="1" applyBorder="1" applyAlignment="1">
      <alignment horizontal="right" vertical="center" wrapText="1"/>
    </xf>
    <xf numFmtId="4" fontId="16" fillId="2" borderId="4" xfId="1" applyNumberFormat="1" applyFont="1" applyFill="1" applyBorder="1" applyAlignment="1">
      <alignment horizontal="right" vertical="center" wrapText="1"/>
    </xf>
    <xf numFmtId="0" fontId="13" fillId="7" borderId="0" xfId="0" applyFont="1" applyFill="1"/>
    <xf numFmtId="0" fontId="31" fillId="3" borderId="0" xfId="0" applyFont="1" applyFill="1" applyAlignment="1">
      <alignment vertical="center"/>
    </xf>
    <xf numFmtId="0" fontId="6" fillId="3" borderId="0" xfId="0" applyFont="1" applyFill="1" applyAlignment="1">
      <alignment vertical="center"/>
    </xf>
    <xf numFmtId="10" fontId="13" fillId="2" borderId="0" xfId="8" applyNumberFormat="1" applyFont="1" applyFill="1"/>
    <xf numFmtId="43" fontId="13" fillId="2" borderId="0" xfId="7" applyFont="1" applyFill="1"/>
    <xf numFmtId="43" fontId="13" fillId="2" borderId="0" xfId="7" applyFont="1" applyFill="1" applyBorder="1"/>
    <xf numFmtId="43" fontId="31" fillId="3" borderId="0" xfId="7" applyFont="1" applyFill="1" applyAlignment="1">
      <alignment vertical="center"/>
    </xf>
    <xf numFmtId="43" fontId="6" fillId="3" borderId="0" xfId="7" applyFont="1" applyFill="1" applyAlignment="1">
      <alignment vertical="center"/>
    </xf>
    <xf numFmtId="43" fontId="5" fillId="4" borderId="0" xfId="7" applyFont="1" applyFill="1"/>
    <xf numFmtId="43" fontId="6" fillId="4" borderId="0" xfId="7" applyFont="1" applyFill="1" applyAlignment="1">
      <alignment horizontal="right"/>
    </xf>
    <xf numFmtId="43" fontId="6" fillId="4" borderId="0" xfId="7" applyFont="1" applyFill="1" applyBorder="1" applyAlignment="1">
      <alignment horizontal="right"/>
    </xf>
    <xf numFmtId="43" fontId="15" fillId="7" borderId="0" xfId="7" applyFont="1" applyFill="1" applyAlignment="1">
      <alignment horizontal="left" vertical="center" wrapText="1"/>
    </xf>
    <xf numFmtId="43" fontId="13" fillId="7" borderId="0" xfId="7" applyFont="1" applyFill="1"/>
    <xf numFmtId="43" fontId="13" fillId="7" borderId="0" xfId="7" applyFont="1" applyFill="1" applyBorder="1"/>
    <xf numFmtId="43" fontId="16" fillId="2" borderId="0" xfId="7" applyFont="1" applyFill="1" applyAlignment="1">
      <alignment horizontal="left" vertical="center" wrapText="1" indent="1"/>
    </xf>
    <xf numFmtId="43" fontId="15" fillId="2" borderId="0" xfId="7" applyFont="1" applyFill="1" applyAlignment="1">
      <alignment horizontal="left" vertical="center" wrapText="1"/>
    </xf>
    <xf numFmtId="10" fontId="0" fillId="2" borderId="0" xfId="4" applyNumberFormat="1" applyFont="1" applyFill="1" applyBorder="1" applyAlignment="1">
      <alignment horizontal="right" vertical="center"/>
    </xf>
    <xf numFmtId="165" fontId="8" fillId="2" borderId="0" xfId="4" applyNumberFormat="1" applyFont="1" applyFill="1" applyBorder="1" applyAlignment="1">
      <alignment horizontal="right" vertical="center" wrapText="1"/>
    </xf>
    <xf numFmtId="10" fontId="8" fillId="2" borderId="0" xfId="4" applyNumberFormat="1" applyFont="1" applyFill="1" applyBorder="1" applyAlignment="1">
      <alignment horizontal="right" vertical="center" wrapText="1"/>
    </xf>
    <xf numFmtId="10" fontId="0" fillId="2" borderId="0" xfId="4" applyNumberFormat="1" applyFont="1" applyFill="1" applyBorder="1"/>
    <xf numFmtId="165" fontId="0" fillId="2" borderId="0" xfId="4" applyNumberFormat="1" applyFont="1" applyFill="1" applyBorder="1"/>
    <xf numFmtId="0" fontId="4" fillId="4" borderId="0" xfId="0" applyFont="1" applyFill="1"/>
    <xf numFmtId="0" fontId="33" fillId="2" borderId="0" xfId="0" applyFont="1" applyFill="1"/>
    <xf numFmtId="0" fontId="34" fillId="2" borderId="0" xfId="0" applyFont="1" applyFill="1" applyAlignment="1">
      <alignment horizontal="right"/>
    </xf>
    <xf numFmtId="0" fontId="34" fillId="2" borderId="0" xfId="0" applyFont="1" applyFill="1"/>
    <xf numFmtId="0" fontId="35" fillId="4" borderId="0" xfId="0" applyFont="1" applyFill="1" applyAlignment="1">
      <alignment horizontal="right"/>
    </xf>
    <xf numFmtId="0" fontId="35" fillId="4" borderId="0" xfId="0" applyFont="1" applyFill="1"/>
    <xf numFmtId="166" fontId="0" fillId="2" borderId="0" xfId="0" applyNumberFormat="1" applyFill="1"/>
    <xf numFmtId="0" fontId="4" fillId="3" borderId="0" xfId="0" applyFont="1" applyFill="1" applyAlignment="1">
      <alignment horizontal="left" vertical="center"/>
    </xf>
    <xf numFmtId="0" fontId="36" fillId="4" borderId="0" xfId="0" applyFont="1" applyFill="1" applyAlignment="1">
      <alignment horizontal="right"/>
    </xf>
    <xf numFmtId="171" fontId="8" fillId="2" borderId="0" xfId="7" applyNumberFormat="1" applyFont="1" applyFill="1" applyAlignment="1">
      <alignment horizontal="center" vertical="center" wrapText="1"/>
    </xf>
    <xf numFmtId="171" fontId="0" fillId="2" borderId="0" xfId="7" applyNumberFormat="1" applyFont="1" applyFill="1" applyAlignment="1">
      <alignment horizontal="center" vertical="center"/>
    </xf>
    <xf numFmtId="164" fontId="37" fillId="2" borderId="0" xfId="1" applyNumberFormat="1" applyFont="1" applyFill="1" applyAlignment="1">
      <alignment horizontal="left" vertical="center" wrapText="1" indent="1"/>
    </xf>
    <xf numFmtId="171" fontId="37" fillId="2" borderId="0" xfId="7" applyNumberFormat="1" applyFont="1" applyFill="1" applyAlignment="1">
      <alignment horizontal="center" vertical="center" wrapText="1"/>
    </xf>
    <xf numFmtId="171" fontId="34" fillId="2" borderId="0" xfId="7" applyNumberFormat="1" applyFont="1" applyFill="1" applyAlignment="1">
      <alignment horizontal="center" vertical="center"/>
    </xf>
    <xf numFmtId="43" fontId="0" fillId="2" borderId="0" xfId="7" applyFont="1" applyFill="1"/>
    <xf numFmtId="9" fontId="34" fillId="2" borderId="0" xfId="8" applyFont="1" applyFill="1" applyAlignment="1">
      <alignment horizontal="right" vertical="center"/>
    </xf>
    <xf numFmtId="167" fontId="0" fillId="2" borderId="0" xfId="7" applyNumberFormat="1" applyFont="1" applyFill="1"/>
    <xf numFmtId="171" fontId="0" fillId="2" borderId="0" xfId="0" applyNumberFormat="1" applyFill="1"/>
    <xf numFmtId="9" fontId="34" fillId="2" borderId="0" xfId="8" applyFont="1" applyFill="1" applyAlignment="1">
      <alignment horizontal="right"/>
    </xf>
    <xf numFmtId="164" fontId="0" fillId="2" borderId="0" xfId="0" applyNumberFormat="1" applyFill="1"/>
    <xf numFmtId="2" fontId="0" fillId="2" borderId="0" xfId="0" applyNumberFormat="1" applyFill="1"/>
    <xf numFmtId="174" fontId="0" fillId="2" borderId="0" xfId="0" applyNumberFormat="1" applyFill="1"/>
    <xf numFmtId="9" fontId="3" fillId="2" borderId="0" xfId="8" applyFont="1" applyFill="1"/>
    <xf numFmtId="9" fontId="0" fillId="2" borderId="0" xfId="8" applyFont="1" applyFill="1" applyAlignment="1">
      <alignment horizontal="right"/>
    </xf>
    <xf numFmtId="0" fontId="31" fillId="3" borderId="0" xfId="0" applyFont="1" applyFill="1" applyAlignment="1">
      <alignment horizontal="right" vertical="center"/>
    </xf>
    <xf numFmtId="2" fontId="13" fillId="2" borderId="0" xfId="0" applyNumberFormat="1" applyFont="1" applyFill="1"/>
    <xf numFmtId="164" fontId="16" fillId="2" borderId="0" xfId="1" applyNumberFormat="1" applyFont="1" applyFill="1" applyAlignment="1">
      <alignment horizontal="right" vertical="center" wrapText="1"/>
    </xf>
    <xf numFmtId="10" fontId="13" fillId="2" borderId="0" xfId="8" applyNumberFormat="1" applyFont="1" applyFill="1" applyAlignment="1">
      <alignment horizontal="right"/>
    </xf>
    <xf numFmtId="165" fontId="13" fillId="2" borderId="0" xfId="8" applyNumberFormat="1" applyFont="1" applyFill="1"/>
    <xf numFmtId="171" fontId="13" fillId="2" borderId="0" xfId="7" applyNumberFormat="1" applyFont="1" applyFill="1"/>
    <xf numFmtId="171" fontId="13" fillId="2" borderId="0" xfId="7" applyNumberFormat="1" applyFont="1" applyFill="1" applyBorder="1"/>
    <xf numFmtId="171" fontId="13" fillId="7" borderId="0" xfId="7" applyNumberFormat="1" applyFont="1" applyFill="1"/>
    <xf numFmtId="171" fontId="13" fillId="7" borderId="0" xfId="7" applyNumberFormat="1" applyFont="1" applyFill="1" applyBorder="1"/>
    <xf numFmtId="165" fontId="13" fillId="2" borderId="0" xfId="8" applyNumberFormat="1" applyFont="1" applyFill="1" applyBorder="1"/>
    <xf numFmtId="3" fontId="13" fillId="2" borderId="0" xfId="0" applyNumberFormat="1" applyFont="1" applyFill="1" applyAlignment="1">
      <alignment horizontal="right"/>
    </xf>
    <xf numFmtId="165" fontId="34" fillId="2" borderId="0" xfId="8" applyNumberFormat="1" applyFont="1" applyFill="1" applyAlignment="1">
      <alignment horizontal="right"/>
    </xf>
    <xf numFmtId="166" fontId="16" fillId="2" borderId="0" xfId="7" applyNumberFormat="1" applyFont="1" applyFill="1" applyAlignment="1">
      <alignment horizontal="right" vertical="center" wrapText="1"/>
    </xf>
    <xf numFmtId="166" fontId="15" fillId="7" borderId="0" xfId="1" applyNumberFormat="1" applyFont="1" applyFill="1" applyAlignment="1">
      <alignment horizontal="right" vertical="center" wrapText="1"/>
    </xf>
    <xf numFmtId="167" fontId="15" fillId="7" borderId="0" xfId="7" applyNumberFormat="1" applyFont="1" applyFill="1" applyBorder="1" applyAlignment="1">
      <alignment horizontal="right" vertical="center" wrapText="1"/>
    </xf>
    <xf numFmtId="167" fontId="16" fillId="2" borderId="0" xfId="7" applyNumberFormat="1" applyFont="1" applyFill="1" applyAlignment="1">
      <alignment horizontal="right" vertical="center" wrapText="1"/>
    </xf>
    <xf numFmtId="10" fontId="16" fillId="2" borderId="0" xfId="8" applyNumberFormat="1" applyFont="1" applyFill="1" applyBorder="1" applyAlignment="1">
      <alignment horizontal="left" vertical="center" wrapText="1"/>
    </xf>
    <xf numFmtId="10" fontId="13" fillId="2" borderId="0" xfId="8" applyNumberFormat="1" applyFont="1" applyFill="1" applyBorder="1"/>
    <xf numFmtId="166" fontId="13" fillId="2" borderId="0" xfId="0" applyNumberFormat="1" applyFont="1" applyFill="1" applyAlignment="1">
      <alignment horizontal="right"/>
    </xf>
    <xf numFmtId="165" fontId="13" fillId="2" borderId="0" xfId="8" applyNumberFormat="1" applyFont="1" applyFill="1" applyAlignment="1">
      <alignment horizontal="right"/>
    </xf>
    <xf numFmtId="0" fontId="9" fillId="2" borderId="0" xfId="0" applyFont="1" applyFill="1"/>
    <xf numFmtId="0" fontId="8" fillId="2" borderId="0" xfId="0" applyFont="1" applyFill="1"/>
    <xf numFmtId="166" fontId="8" fillId="2" borderId="0" xfId="7" applyNumberFormat="1" applyFont="1" applyFill="1" applyBorder="1" applyAlignment="1">
      <alignment vertical="center"/>
    </xf>
    <xf numFmtId="166" fontId="8" fillId="2" borderId="0" xfId="0" applyNumberFormat="1" applyFont="1" applyFill="1" applyAlignment="1">
      <alignment vertical="center"/>
    </xf>
    <xf numFmtId="166" fontId="8" fillId="2" borderId="0" xfId="0" applyNumberFormat="1" applyFont="1" applyFill="1" applyAlignment="1">
      <alignment horizontal="right" vertical="center"/>
    </xf>
    <xf numFmtId="171" fontId="8" fillId="2" borderId="0" xfId="7" applyNumberFormat="1" applyFont="1" applyFill="1" applyBorder="1" applyAlignment="1">
      <alignment horizontal="right" vertical="center" wrapText="1"/>
    </xf>
    <xf numFmtId="171" fontId="8" fillId="2" borderId="0" xfId="7" applyNumberFormat="1" applyFont="1" applyFill="1" applyBorder="1" applyAlignment="1">
      <alignment horizontal="right" vertical="center"/>
    </xf>
    <xf numFmtId="168" fontId="32" fillId="2" borderId="0" xfId="0" applyNumberFormat="1" applyFont="1" applyFill="1"/>
    <xf numFmtId="9" fontId="8" fillId="2" borderId="0" xfId="8" applyFont="1" applyFill="1" applyBorder="1"/>
    <xf numFmtId="172" fontId="32" fillId="2" borderId="0" xfId="0" applyNumberFormat="1" applyFont="1" applyFill="1"/>
    <xf numFmtId="171" fontId="8" fillId="2" borderId="0" xfId="7" applyNumberFormat="1" applyFont="1" applyFill="1" applyBorder="1" applyAlignment="1">
      <alignment horizontal="left" vertical="center" wrapText="1"/>
    </xf>
    <xf numFmtId="9" fontId="8" fillId="2" borderId="0" xfId="8" applyFont="1" applyFill="1" applyBorder="1" applyAlignment="1">
      <alignment horizontal="right" vertical="center" wrapText="1"/>
    </xf>
    <xf numFmtId="164" fontId="9" fillId="2" borderId="0" xfId="1" applyNumberFormat="1" applyFont="1" applyFill="1" applyAlignment="1">
      <alignment horizontal="left" vertical="center" wrapText="1"/>
    </xf>
    <xf numFmtId="171" fontId="9" fillId="2" borderId="0" xfId="7" applyNumberFormat="1" applyFont="1" applyFill="1" applyBorder="1" applyAlignment="1">
      <alignment horizontal="left" vertical="center" wrapText="1"/>
    </xf>
    <xf numFmtId="173" fontId="8" fillId="2" borderId="0" xfId="7" applyNumberFormat="1" applyFont="1" applyFill="1" applyBorder="1" applyAlignment="1">
      <alignment horizontal="left" vertical="center" wrapText="1"/>
    </xf>
    <xf numFmtId="171" fontId="33" fillId="2" borderId="0" xfId="7" applyNumberFormat="1" applyFont="1" applyFill="1" applyBorder="1" applyAlignment="1">
      <alignment horizontal="left" vertical="center" wrapText="1"/>
    </xf>
    <xf numFmtId="171" fontId="0" fillId="2" borderId="0" xfId="7" applyNumberFormat="1" applyFont="1" applyFill="1" applyBorder="1" applyAlignment="1">
      <alignment horizontal="center" vertical="center"/>
    </xf>
    <xf numFmtId="165" fontId="34" fillId="2" borderId="0" xfId="8" applyNumberFormat="1" applyFont="1" applyFill="1" applyAlignment="1">
      <alignment horizontal="right" vertical="center"/>
    </xf>
    <xf numFmtId="171" fontId="9" fillId="2" borderId="0" xfId="7" applyNumberFormat="1" applyFont="1" applyFill="1" applyAlignment="1">
      <alignment horizontal="center" vertical="center" wrapText="1"/>
    </xf>
    <xf numFmtId="2" fontId="9" fillId="2" borderId="0" xfId="1" applyNumberFormat="1" applyFont="1" applyFill="1" applyAlignment="1">
      <alignment horizontal="left" vertical="center" wrapText="1"/>
    </xf>
    <xf numFmtId="2" fontId="9" fillId="2" borderId="0" xfId="7" applyNumberFormat="1" applyFont="1" applyFill="1" applyAlignment="1">
      <alignment horizontal="right" vertical="center" wrapText="1"/>
    </xf>
    <xf numFmtId="166" fontId="9" fillId="2" borderId="0" xfId="1" applyNumberFormat="1" applyFont="1" applyFill="1" applyAlignment="1">
      <alignment horizontal="right" vertical="center" wrapText="1"/>
    </xf>
    <xf numFmtId="9" fontId="9" fillId="2" borderId="0" xfId="8" applyFont="1" applyFill="1" applyAlignment="1">
      <alignment horizontal="right" vertical="center" wrapText="1"/>
    </xf>
    <xf numFmtId="0" fontId="0" fillId="5" borderId="0" xfId="0" applyFill="1"/>
    <xf numFmtId="9" fontId="0" fillId="2" borderId="0" xfId="8" applyFont="1" applyFill="1"/>
    <xf numFmtId="0" fontId="39" fillId="5" borderId="0" xfId="6" applyFont="1" applyFill="1"/>
    <xf numFmtId="0" fontId="40" fillId="2" borderId="0" xfId="6" applyFont="1" applyFill="1"/>
    <xf numFmtId="0" fontId="12" fillId="4" borderId="0" xfId="0" applyFont="1" applyFill="1"/>
    <xf numFmtId="0" fontId="34" fillId="4" borderId="0" xfId="0" applyFont="1" applyFill="1" applyAlignment="1">
      <alignment horizontal="right"/>
    </xf>
    <xf numFmtId="0" fontId="34" fillId="4" borderId="0" xfId="0" applyFont="1" applyFill="1"/>
    <xf numFmtId="175" fontId="0" fillId="4" borderId="0" xfId="0" applyNumberFormat="1" applyFill="1"/>
    <xf numFmtId="0" fontId="0" fillId="4" borderId="0" xfId="0" applyFill="1" applyAlignment="1">
      <alignment horizontal="right"/>
    </xf>
    <xf numFmtId="169" fontId="0" fillId="4" borderId="0" xfId="0" applyNumberFormat="1" applyFill="1" applyAlignment="1">
      <alignment horizontal="right"/>
    </xf>
    <xf numFmtId="3" fontId="0" fillId="4" borderId="0" xfId="0" applyNumberFormat="1" applyFill="1"/>
    <xf numFmtId="0" fontId="13" fillId="4" borderId="0" xfId="0" applyFont="1" applyFill="1"/>
    <xf numFmtId="0" fontId="13" fillId="4" borderId="0" xfId="0" applyFont="1" applyFill="1" applyAlignment="1">
      <alignment horizontal="right"/>
    </xf>
    <xf numFmtId="43" fontId="13" fillId="4" borderId="0" xfId="7" applyFont="1" applyFill="1"/>
    <xf numFmtId="168" fontId="0" fillId="2" borderId="0" xfId="0" applyNumberFormat="1" applyFill="1"/>
    <xf numFmtId="165" fontId="19" fillId="2" borderId="0" xfId="4" applyNumberFormat="1" applyFont="1" applyFill="1" applyBorder="1"/>
    <xf numFmtId="3" fontId="27" fillId="7" borderId="0" xfId="0" applyNumberFormat="1" applyFont="1" applyFill="1" applyAlignment="1">
      <alignment horizontal="right" vertical="center"/>
    </xf>
    <xf numFmtId="167" fontId="16" fillId="2" borderId="0" xfId="7" applyNumberFormat="1" applyFont="1" applyFill="1" applyBorder="1" applyAlignment="1">
      <alignment horizontal="center" vertical="center" wrapText="1"/>
    </xf>
    <xf numFmtId="166" fontId="16" fillId="2" borderId="0" xfId="7" applyNumberFormat="1" applyFont="1" applyFill="1" applyBorder="1" applyAlignment="1">
      <alignment horizontal="right" vertical="center" wrapText="1"/>
    </xf>
    <xf numFmtId="10" fontId="13" fillId="2" borderId="0" xfId="8" applyNumberFormat="1" applyFont="1" applyFill="1" applyBorder="1" applyAlignment="1">
      <alignment horizontal="right"/>
    </xf>
    <xf numFmtId="165" fontId="13" fillId="2" borderId="0" xfId="8" applyNumberFormat="1" applyFont="1" applyFill="1" applyBorder="1" applyAlignment="1">
      <alignment horizontal="right"/>
    </xf>
    <xf numFmtId="176" fontId="8" fillId="2" borderId="0" xfId="7" applyNumberFormat="1" applyFont="1" applyFill="1" applyAlignment="1">
      <alignment horizontal="center" vertical="center" wrapText="1"/>
    </xf>
    <xf numFmtId="167" fontId="16" fillId="2" borderId="3" xfId="7" applyNumberFormat="1" applyFont="1" applyFill="1" applyBorder="1" applyAlignment="1">
      <alignment horizontal="right" vertical="center" wrapText="1"/>
    </xf>
    <xf numFmtId="167" fontId="13" fillId="2" borderId="0" xfId="0" applyNumberFormat="1" applyFont="1" applyFill="1"/>
    <xf numFmtId="167" fontId="13" fillId="2" borderId="3" xfId="0" applyNumberFormat="1" applyFont="1" applyFill="1" applyBorder="1" applyAlignment="1">
      <alignment horizontal="right"/>
    </xf>
    <xf numFmtId="167" fontId="15" fillId="7" borderId="3" xfId="1" applyNumberFormat="1" applyFont="1" applyFill="1" applyBorder="1" applyAlignment="1">
      <alignment horizontal="right" vertical="center" wrapText="1"/>
    </xf>
    <xf numFmtId="167" fontId="16" fillId="2" borderId="3" xfId="1" applyNumberFormat="1" applyFont="1" applyFill="1" applyBorder="1" applyAlignment="1">
      <alignment horizontal="right" vertical="center" wrapText="1"/>
    </xf>
    <xf numFmtId="171" fontId="15" fillId="7" borderId="3" xfId="1" applyNumberFormat="1" applyFont="1" applyFill="1" applyBorder="1" applyAlignment="1">
      <alignment horizontal="right" vertical="center" wrapText="1"/>
    </xf>
    <xf numFmtId="171" fontId="16" fillId="2" borderId="3" xfId="7" applyNumberFormat="1" applyFont="1" applyFill="1" applyBorder="1" applyAlignment="1">
      <alignment horizontal="right" vertical="center" wrapText="1"/>
    </xf>
    <xf numFmtId="165" fontId="16" fillId="2" borderId="3" xfId="8" applyNumberFormat="1" applyFont="1" applyFill="1" applyBorder="1" applyAlignment="1">
      <alignment horizontal="right" vertical="center" wrapText="1"/>
    </xf>
    <xf numFmtId="0" fontId="0" fillId="2" borderId="0" xfId="0" applyFill="1" applyAlignment="1">
      <alignment horizontal="center"/>
    </xf>
    <xf numFmtId="3" fontId="0" fillId="2" borderId="0" xfId="0" applyNumberFormat="1" applyFill="1"/>
    <xf numFmtId="166" fontId="3" fillId="2" borderId="0" xfId="0" applyNumberFormat="1" applyFont="1" applyFill="1"/>
    <xf numFmtId="9" fontId="13" fillId="2" borderId="0" xfId="8" applyFont="1" applyFill="1"/>
    <xf numFmtId="165" fontId="0" fillId="2" borderId="0" xfId="8" applyNumberFormat="1" applyFont="1" applyFill="1"/>
    <xf numFmtId="165" fontId="0" fillId="2" borderId="0" xfId="0" applyNumberFormat="1" applyFill="1"/>
    <xf numFmtId="9" fontId="32" fillId="2" borderId="0" xfId="8" applyFont="1" applyFill="1" applyAlignment="1">
      <alignment horizontal="right"/>
    </xf>
    <xf numFmtId="168" fontId="13" fillId="2" borderId="0" xfId="0" applyNumberFormat="1" applyFont="1" applyFill="1"/>
    <xf numFmtId="9" fontId="13" fillId="2" borderId="0" xfId="0" applyNumberFormat="1" applyFont="1" applyFill="1"/>
    <xf numFmtId="167" fontId="0" fillId="2" borderId="0" xfId="0" applyNumberFormat="1" applyFill="1"/>
    <xf numFmtId="10" fontId="0" fillId="2" borderId="0" xfId="0" applyNumberFormat="1" applyFill="1"/>
    <xf numFmtId="9" fontId="0" fillId="2" borderId="0" xfId="0" applyNumberFormat="1" applyFill="1" applyAlignment="1">
      <alignment horizontal="right"/>
    </xf>
    <xf numFmtId="9" fontId="34" fillId="2" borderId="0" xfId="0" applyNumberFormat="1" applyFont="1" applyFill="1"/>
    <xf numFmtId="10" fontId="34" fillId="2" borderId="0" xfId="0" applyNumberFormat="1" applyFont="1" applyFill="1"/>
    <xf numFmtId="177" fontId="0" fillId="2" borderId="0" xfId="0" applyNumberFormat="1" applyFill="1"/>
    <xf numFmtId="178" fontId="0" fillId="2" borderId="0" xfId="0" applyNumberFormat="1" applyFill="1"/>
    <xf numFmtId="9" fontId="34" fillId="2" borderId="0" xfId="0" applyNumberFormat="1" applyFont="1" applyFill="1" applyAlignment="1">
      <alignment horizontal="right"/>
    </xf>
    <xf numFmtId="9" fontId="0" fillId="2" borderId="0" xfId="0" applyNumberFormat="1" applyFill="1"/>
    <xf numFmtId="10" fontId="0" fillId="2" borderId="0" xfId="0" applyNumberFormat="1" applyFill="1" applyAlignment="1">
      <alignment horizontal="center"/>
    </xf>
    <xf numFmtId="179" fontId="13" fillId="2" borderId="0" xfId="0" applyNumberFormat="1" applyFont="1" applyFill="1"/>
    <xf numFmtId="166" fontId="13" fillId="2" borderId="0" xfId="0" applyNumberFormat="1" applyFont="1" applyFill="1"/>
    <xf numFmtId="170" fontId="0" fillId="2" borderId="3" xfId="0" applyNumberFormat="1" applyFill="1" applyBorder="1"/>
    <xf numFmtId="10" fontId="16" fillId="2" borderId="4" xfId="8" applyNumberFormat="1" applyFont="1" applyFill="1" applyBorder="1" applyAlignment="1">
      <alignment horizontal="right" vertical="center" wrapText="1"/>
    </xf>
    <xf numFmtId="165" fontId="15" fillId="7" borderId="0" xfId="8" applyNumberFormat="1" applyFont="1" applyFill="1" applyBorder="1" applyAlignment="1">
      <alignment horizontal="right" vertical="center" wrapText="1"/>
    </xf>
    <xf numFmtId="165" fontId="15" fillId="7" borderId="3" xfId="8" applyNumberFormat="1" applyFont="1" applyFill="1" applyBorder="1" applyAlignment="1">
      <alignment horizontal="right" vertical="center" wrapText="1"/>
    </xf>
    <xf numFmtId="165" fontId="16" fillId="2" borderId="0" xfId="8" applyNumberFormat="1" applyFont="1" applyFill="1" applyAlignment="1">
      <alignment horizontal="right" vertical="center" wrapText="1"/>
    </xf>
    <xf numFmtId="165" fontId="16" fillId="2" borderId="0" xfId="8" applyNumberFormat="1" applyFont="1" applyFill="1" applyBorder="1" applyAlignment="1">
      <alignment horizontal="right" vertical="center" wrapText="1"/>
    </xf>
    <xf numFmtId="165" fontId="13" fillId="2" borderId="0" xfId="0" applyNumberFormat="1" applyFont="1" applyFill="1"/>
    <xf numFmtId="165" fontId="13" fillId="2" borderId="0" xfId="7" applyNumberFormat="1" applyFont="1" applyFill="1"/>
    <xf numFmtId="165" fontId="13" fillId="2" borderId="0" xfId="0" applyNumberFormat="1" applyFont="1" applyFill="1" applyAlignment="1">
      <alignment horizontal="right"/>
    </xf>
    <xf numFmtId="165" fontId="13" fillId="2" borderId="3" xfId="0" applyNumberFormat="1" applyFont="1" applyFill="1" applyBorder="1" applyAlignment="1">
      <alignment horizontal="right"/>
    </xf>
    <xf numFmtId="165" fontId="13" fillId="7" borderId="0" xfId="7" applyNumberFormat="1" applyFont="1" applyFill="1"/>
    <xf numFmtId="165" fontId="15" fillId="7" borderId="0" xfId="8" applyNumberFormat="1" applyFont="1" applyFill="1" applyAlignment="1">
      <alignment horizontal="right" vertical="center" wrapText="1"/>
    </xf>
    <xf numFmtId="165" fontId="15" fillId="7" borderId="0" xfId="1" applyNumberFormat="1" applyFont="1" applyFill="1" applyAlignment="1">
      <alignment horizontal="right" vertical="center" wrapText="1"/>
    </xf>
    <xf numFmtId="165" fontId="15" fillId="7" borderId="0" xfId="1" applyNumberFormat="1" applyFont="1" applyFill="1" applyAlignment="1">
      <alignment horizontal="left" vertical="center" wrapText="1"/>
    </xf>
    <xf numFmtId="165" fontId="15" fillId="7" borderId="3" xfId="1" applyNumberFormat="1" applyFont="1" applyFill="1" applyBorder="1" applyAlignment="1">
      <alignment horizontal="right" vertical="center" wrapText="1"/>
    </xf>
    <xf numFmtId="169" fontId="6" fillId="4" borderId="0" xfId="0" applyNumberFormat="1" applyFont="1" applyFill="1" applyBorder="1" applyAlignment="1">
      <alignment horizontal="right"/>
    </xf>
    <xf numFmtId="169" fontId="13" fillId="2" borderId="0" xfId="0" applyNumberFormat="1" applyFont="1" applyFill="1" applyBorder="1" applyAlignment="1">
      <alignment horizontal="right"/>
    </xf>
    <xf numFmtId="169" fontId="13" fillId="7" borderId="0" xfId="0" applyNumberFormat="1" applyFont="1" applyFill="1" applyBorder="1" applyAlignment="1">
      <alignment horizontal="right"/>
    </xf>
    <xf numFmtId="169" fontId="16" fillId="2" borderId="0" xfId="1" applyNumberFormat="1" applyFont="1" applyFill="1" applyBorder="1" applyAlignment="1">
      <alignment horizontal="right" wrapText="1"/>
    </xf>
    <xf numFmtId="169" fontId="18" fillId="2" borderId="0" xfId="0" applyNumberFormat="1" applyFont="1" applyFill="1" applyBorder="1"/>
    <xf numFmtId="169" fontId="0" fillId="2" borderId="0" xfId="0" applyNumberFormat="1" applyFill="1" applyBorder="1" applyAlignment="1">
      <alignment horizontal="right"/>
    </xf>
    <xf numFmtId="0" fontId="13" fillId="7" borderId="0" xfId="0" applyFont="1" applyFill="1" applyBorder="1" applyAlignment="1">
      <alignment horizontal="right" vertical="center"/>
    </xf>
    <xf numFmtId="4" fontId="16" fillId="2" borderId="0" xfId="1" applyNumberFormat="1" applyFont="1" applyFill="1" applyBorder="1" applyAlignment="1">
      <alignment horizontal="right" vertical="center" wrapText="1"/>
    </xf>
    <xf numFmtId="167" fontId="8" fillId="2" borderId="0" xfId="7" applyNumberFormat="1" applyFont="1" applyFill="1"/>
    <xf numFmtId="0" fontId="0" fillId="2" borderId="0" xfId="0" applyFill="1" applyBorder="1"/>
    <xf numFmtId="9" fontId="0" fillId="2" borderId="0" xfId="0" applyNumberFormat="1" applyFill="1" applyBorder="1" applyAlignment="1">
      <alignment horizontal="right"/>
    </xf>
    <xf numFmtId="0" fontId="0" fillId="0" borderId="0" xfId="0" applyBorder="1" applyAlignment="1">
      <alignment vertical="center" wrapText="1"/>
    </xf>
    <xf numFmtId="0" fontId="3" fillId="0" borderId="0" xfId="0" applyFont="1" applyBorder="1" applyAlignment="1">
      <alignment vertical="center" wrapText="1"/>
    </xf>
    <xf numFmtId="173" fontId="0" fillId="2" borderId="0" xfId="7" applyNumberFormat="1" applyFont="1" applyFill="1" applyAlignment="1">
      <alignment horizontal="center" vertical="center"/>
    </xf>
  </cellXfs>
  <cellStyles count="12">
    <cellStyle name="Comma" xfId="7" builtinId="3"/>
    <cellStyle name="Comma 2" xfId="3" xr:uid="{00000000-0005-0000-0000-000001000000}"/>
    <cellStyle name="Hyperlink" xfId="6" builtinId="8"/>
    <cellStyle name="Hyperlink 2" xfId="2" xr:uid="{00000000-0005-0000-0000-000003000000}"/>
    <cellStyle name="Hyperlink 3" xfId="9" xr:uid="{819A8698-02D6-472B-9853-829F8D72AA48}"/>
    <cellStyle name="Normal" xfId="0" builtinId="0"/>
    <cellStyle name="Normal 17" xfId="1" xr:uid="{00000000-0005-0000-0000-000005000000}"/>
    <cellStyle name="Normal 2 2 2 3" xfId="5" xr:uid="{00000000-0005-0000-0000-000006000000}"/>
    <cellStyle name="Normal 6" xfId="10" xr:uid="{03658016-ADB7-45E8-92AD-01759247FF40}"/>
    <cellStyle name="Percent" xfId="8" builtinId="5"/>
    <cellStyle name="Percent 2" xfId="4" xr:uid="{00000000-0005-0000-0000-000008000000}"/>
    <cellStyle name="Percent 3" xfId="11" xr:uid="{D9F82FBC-D385-4CD1-A553-EADE774A8AFE}"/>
  </cellStyles>
  <dxfs count="0"/>
  <tableStyles count="0" defaultTableStyle="TableStyleMedium2" defaultPivotStyle="PivotStyleLight16"/>
  <colors>
    <mruColors>
      <color rgb="FF2F0037"/>
      <color rgb="FFFF7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70"/>
        <c:overlap val="-27"/>
        <c:axId val="1513950831"/>
        <c:axId val="980729295"/>
      </c:barChart>
      <c:catAx>
        <c:axId val="1513950831"/>
        <c:scaling>
          <c:orientation val="minMax"/>
        </c:scaling>
        <c:delete val="1"/>
        <c:axPos val="b"/>
        <c:numFmt formatCode="General" sourceLinked="1"/>
        <c:majorTickMark val="none"/>
        <c:minorTickMark val="none"/>
        <c:tickLblPos val="nextTo"/>
        <c:crossAx val="980729295"/>
        <c:crosses val="autoZero"/>
        <c:auto val="1"/>
        <c:lblAlgn val="ctr"/>
        <c:lblOffset val="100"/>
        <c:noMultiLvlLbl val="0"/>
      </c:catAx>
      <c:valAx>
        <c:axId val="980729295"/>
        <c:scaling>
          <c:orientation val="minMax"/>
        </c:scaling>
        <c:delete val="1"/>
        <c:axPos val="l"/>
        <c:numFmt formatCode="General" sourceLinked="1"/>
        <c:majorTickMark val="none"/>
        <c:minorTickMark val="none"/>
        <c:tickLblPos val="nextTo"/>
        <c:crossAx val="15139508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l-G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KPIs!$G$7:$K$7</c:f>
              <c:strCache>
                <c:ptCount val="5"/>
                <c:pt idx="0">
                  <c:v>1Q 2023</c:v>
                </c:pt>
                <c:pt idx="1">
                  <c:v>2Q 2023</c:v>
                </c:pt>
                <c:pt idx="2">
                  <c:v>3Q 2023</c:v>
                </c:pt>
                <c:pt idx="3">
                  <c:v>4Q 2023</c:v>
                </c:pt>
                <c:pt idx="4">
                  <c:v>1Q 2024</c:v>
                </c:pt>
              </c:strCache>
            </c:strRef>
          </c:cat>
          <c:val>
            <c:numRef>
              <c:f>KPIs!$G$74:$K$74</c:f>
              <c:numCache>
                <c:formatCode>0%</c:formatCode>
                <c:ptCount val="5"/>
                <c:pt idx="0">
                  <c:v>3.7670633549733809E-2</c:v>
                </c:pt>
                <c:pt idx="1">
                  <c:v>3.6700336170363591E-2</c:v>
                </c:pt>
                <c:pt idx="2">
                  <c:v>3.347557456064322E-2</c:v>
                </c:pt>
                <c:pt idx="3">
                  <c:v>2.1802144068151352E-2</c:v>
                </c:pt>
                <c:pt idx="4">
                  <c:v>5.4962519415649141E-2</c:v>
                </c:pt>
              </c:numCache>
            </c:numRef>
          </c:val>
          <c:smooth val="0"/>
          <c:extLst>
            <c:ext xmlns:c16="http://schemas.microsoft.com/office/drawing/2014/chart" uri="{C3380CC4-5D6E-409C-BE32-E72D297353CC}">
              <c16:uniqueId val="{00000000-522F-487D-90E2-7FE087349D5F}"/>
            </c:ext>
          </c:extLst>
        </c:ser>
        <c:dLbls>
          <c:showLegendKey val="0"/>
          <c:showVal val="0"/>
          <c:showCatName val="0"/>
          <c:showSerName val="0"/>
          <c:showPercent val="0"/>
          <c:showBubbleSize val="0"/>
        </c:dLbls>
        <c:smooth val="0"/>
        <c:axId val="1311417088"/>
        <c:axId val="1311418048"/>
      </c:lineChart>
      <c:catAx>
        <c:axId val="131141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311418048"/>
        <c:crosses val="autoZero"/>
        <c:auto val="1"/>
        <c:lblAlgn val="ctr"/>
        <c:lblOffset val="100"/>
        <c:noMultiLvlLbl val="0"/>
      </c:catAx>
      <c:valAx>
        <c:axId val="13114180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311417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4.svg"/><Relationship Id="rId7" Type="http://schemas.openxmlformats.org/officeDocument/2006/relationships/image" Target="../media/image7.emf"/><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4.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xdr:row>
      <xdr:rowOff>152400</xdr:rowOff>
    </xdr:from>
    <xdr:to>
      <xdr:col>4</xdr:col>
      <xdr:colOff>504825</xdr:colOff>
      <xdr:row>6</xdr:row>
      <xdr:rowOff>10668</xdr:rowOff>
    </xdr:to>
    <xdr:pic>
      <xdr:nvPicPr>
        <xdr:cNvPr id="2" name="Graphic 1">
          <a:extLst>
            <a:ext uri="{FF2B5EF4-FFF2-40B4-BE49-F238E27FC236}">
              <a16:creationId xmlns:a16="http://schemas.microsoft.com/office/drawing/2014/main" id="{94267129-12AD-4E1E-A1AF-85C87492F4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90625" y="723900"/>
          <a:ext cx="1581150" cy="505968"/>
        </a:xfrm>
        <a:prstGeom prst="rect">
          <a:avLst/>
        </a:prstGeom>
      </xdr:spPr>
    </xdr:pic>
    <xdr:clientData/>
  </xdr:twoCellAnchor>
  <xdr:twoCellAnchor>
    <xdr:from>
      <xdr:col>2</xdr:col>
      <xdr:colOff>0</xdr:colOff>
      <xdr:row>26</xdr:row>
      <xdr:rowOff>9525</xdr:rowOff>
    </xdr:from>
    <xdr:to>
      <xdr:col>19</xdr:col>
      <xdr:colOff>885825</xdr:colOff>
      <xdr:row>48</xdr:row>
      <xdr:rowOff>0</xdr:rowOff>
    </xdr:to>
    <xdr:sp macro="" textlink="">
      <xdr:nvSpPr>
        <xdr:cNvPr id="3" name="Rectangle 2">
          <a:extLst>
            <a:ext uri="{FF2B5EF4-FFF2-40B4-BE49-F238E27FC236}">
              <a16:creationId xmlns:a16="http://schemas.microsoft.com/office/drawing/2014/main" id="{CC1036EC-0214-4F0E-A2E0-EDF2732C2CE1}"/>
            </a:ext>
          </a:extLst>
        </xdr:cNvPr>
        <xdr:cNvSpPr/>
      </xdr:nvSpPr>
      <xdr:spPr>
        <a:xfrm>
          <a:off x="548640" y="5762625"/>
          <a:ext cx="12270105" cy="4013835"/>
        </a:xfrm>
        <a:prstGeom prst="rect">
          <a:avLst/>
        </a:prstGeom>
        <a:solidFill>
          <a:srgbClr val="2F003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2</xdr:col>
      <xdr:colOff>114300</xdr:colOff>
      <xdr:row>26</xdr:row>
      <xdr:rowOff>114300</xdr:rowOff>
    </xdr:from>
    <xdr:to>
      <xdr:col>19</xdr:col>
      <xdr:colOff>685800</xdr:colOff>
      <xdr:row>47</xdr:row>
      <xdr:rowOff>85725</xdr:rowOff>
    </xdr:to>
    <xdr:sp macro="" textlink="">
      <xdr:nvSpPr>
        <xdr:cNvPr id="4" name="TextBox 3">
          <a:extLst>
            <a:ext uri="{FF2B5EF4-FFF2-40B4-BE49-F238E27FC236}">
              <a16:creationId xmlns:a16="http://schemas.microsoft.com/office/drawing/2014/main" id="{A311137A-4AF4-4547-8E29-14794354CD4E}"/>
            </a:ext>
          </a:extLst>
        </xdr:cNvPr>
        <xdr:cNvSpPr txBox="1"/>
      </xdr:nvSpPr>
      <xdr:spPr>
        <a:xfrm>
          <a:off x="662940" y="5867400"/>
          <a:ext cx="11955780" cy="3811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n>
                <a:noFill/>
              </a:ln>
              <a:solidFill>
                <a:schemeClr val="accent2"/>
              </a:solidFill>
              <a:latin typeface="Helvetica neue"/>
            </a:rPr>
            <a:t>Disclaimer</a:t>
          </a:r>
        </a:p>
        <a:p>
          <a:pPr rtl="0" eaLnBrk="1" latinLnBrk="0" hangingPunct="1"/>
          <a:r>
            <a:rPr lang="en-US" sz="1100">
              <a:solidFill>
                <a:schemeClr val="accent2"/>
              </a:solidFill>
              <a:effectLst/>
              <a:latin typeface="Helvetica neue"/>
              <a:ea typeface="+mn-ea"/>
              <a:cs typeface="+mn-cs"/>
            </a:rPr>
            <a:t>This is a spreadsheet of an exclusively informative nature, intended to provide general information about the Bank. Your participation in any way in an event at which the spreadsheet is shown or your access to it in any other way constitutes an acknowledgment that you have read the terms hereof, which you understand and accept. This statement covers the spreadsheet, as well as any related material, oral or written information, comments, analyses, questions and answers related to it and the information contained therein.</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Bank takes appropriate measures in order to ensure that the content herein is true and accurate, however it does not make any warranty statement, does not provide a guarantee and does not undertake any commitment as to the completeness, accuracy, adequacy and impartiality of the information included in this information. No item or information listed herein is and cannot be taken, directly or indirectly, as such a statement or guarantee by the Bank. Information herein (including market data and statistics) may be derived from publicly available sources that have not been independently verified, and forecasts, valuations and statistical analyzes are based on subjective estimates and assumptions and may use alternative methodologies that produce different results.</a:t>
          </a:r>
          <a:r>
            <a:rPr lang="el-GR" sz="1100">
              <a:solidFill>
                <a:schemeClr val="accent2"/>
              </a:solidFill>
              <a:effectLst/>
              <a:latin typeface="Helvetica neue"/>
              <a:ea typeface="+mn-ea"/>
              <a:cs typeface="+mn-cs"/>
            </a:rPr>
            <a:t> </a:t>
          </a:r>
          <a:endParaRPr lang="en-US" sz="1100">
            <a:solidFill>
              <a:schemeClr val="accent2"/>
            </a:solidFill>
            <a:effectLst/>
            <a:latin typeface="Helvetica neue"/>
            <a:ea typeface="+mn-ea"/>
            <a:cs typeface="+mn-cs"/>
          </a:endParaRP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information contained herein does not take into account individual circumstances, investment objectives, financial ability, experience and knowledge and, therefore, in no way constitutes or may be construed, directly or indirectly, as a proposal or solicitation for carrying out transactions on the Bank's shares, nor as a recommendation or advice for making relevant investment decisions. Before making any investment decision, please do your own research, analysis and confirmation of the information herein and seek independent legal, tax and financial advice from professionals.</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Statements, estimates and forecasts concerning mainly the Bank's strategy, business objectives and development, the results of operations and its financial position, the evolution of the Bank's branches of activity, as well as in general the economic and other conditions in Greece and abroad, are based on the Bank's current view, based on information available to it at the time of writing and reflect current expectations and assumptions regarding future events and circumstances which, however, may not be verified. These statements are not guarantees of future performance and contain many risks, uncertainties, general and specific and assumptions that are difficult to predict by the Bank and are beyond its control. You should not, therefore, rely on these statements, estimates and forecasts. The Bank does not undertake any responsibility to update or revise the statements herein, unless otherwise required by applicable law.</a:t>
          </a:r>
          <a:endParaRPr lang="el-GR">
            <a:solidFill>
              <a:schemeClr val="accent2"/>
            </a:solidFill>
            <a:effectLst/>
            <a:latin typeface="Helvetica neue"/>
          </a:endParaRPr>
        </a:p>
        <a:p>
          <a:endParaRPr lang="el-GR" sz="1100">
            <a:ln>
              <a:noFill/>
            </a:ln>
            <a:solidFill>
              <a:schemeClr val="accent2"/>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28575</xdr:colOff>
      <xdr:row>1</xdr:row>
      <xdr:rowOff>0</xdr:rowOff>
    </xdr:from>
    <xdr:to>
      <xdr:col>2</xdr:col>
      <xdr:colOff>1187375</xdr:colOff>
      <xdr:row>2</xdr:row>
      <xdr:rowOff>173355</xdr:rowOff>
    </xdr:to>
    <xdr:pic>
      <xdr:nvPicPr>
        <xdr:cNvPr id="2" name="Graphic 1">
          <a:extLst>
            <a:ext uri="{FF2B5EF4-FFF2-40B4-BE49-F238E27FC236}">
              <a16:creationId xmlns:a16="http://schemas.microsoft.com/office/drawing/2014/main" id="{C54B6565-92A6-4E26-95DF-1A7DDFC016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4850" y="238125"/>
          <a:ext cx="1158800" cy="3733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22412</xdr:colOff>
      <xdr:row>0</xdr:row>
      <xdr:rowOff>179294</xdr:rowOff>
    </xdr:from>
    <xdr:to>
      <xdr:col>2</xdr:col>
      <xdr:colOff>1171911</xdr:colOff>
      <xdr:row>2</xdr:row>
      <xdr:rowOff>131109</xdr:rowOff>
    </xdr:to>
    <xdr:pic>
      <xdr:nvPicPr>
        <xdr:cNvPr id="2" name="Graphic 1">
          <a:extLst>
            <a:ext uri="{FF2B5EF4-FFF2-40B4-BE49-F238E27FC236}">
              <a16:creationId xmlns:a16="http://schemas.microsoft.com/office/drawing/2014/main" id="{B5073BA2-B7CF-48EA-9F1D-305FC280FB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162" y="179294"/>
          <a:ext cx="1149499" cy="3899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19050</xdr:colOff>
      <xdr:row>0</xdr:row>
      <xdr:rowOff>209550</xdr:rowOff>
    </xdr:from>
    <xdr:to>
      <xdr:col>2</xdr:col>
      <xdr:colOff>1181660</xdr:colOff>
      <xdr:row>3</xdr:row>
      <xdr:rowOff>0</xdr:rowOff>
    </xdr:to>
    <xdr:pic>
      <xdr:nvPicPr>
        <xdr:cNvPr id="2" name="Graphic 1">
          <a:extLst>
            <a:ext uri="{FF2B5EF4-FFF2-40B4-BE49-F238E27FC236}">
              <a16:creationId xmlns:a16="http://schemas.microsoft.com/office/drawing/2014/main" id="{B1190503-3F91-4048-BDB3-9DAD94971E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5325" y="209550"/>
          <a:ext cx="1162610" cy="3905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19050</xdr:colOff>
      <xdr:row>0</xdr:row>
      <xdr:rowOff>228600</xdr:rowOff>
    </xdr:from>
    <xdr:to>
      <xdr:col>2</xdr:col>
      <xdr:colOff>1196900</xdr:colOff>
      <xdr:row>3</xdr:row>
      <xdr:rowOff>3810</xdr:rowOff>
    </xdr:to>
    <xdr:pic>
      <xdr:nvPicPr>
        <xdr:cNvPr id="2" name="Graphic 1">
          <a:extLst>
            <a:ext uri="{FF2B5EF4-FFF2-40B4-BE49-F238E27FC236}">
              <a16:creationId xmlns:a16="http://schemas.microsoft.com/office/drawing/2014/main" id="{0A7EAD1F-9913-448B-9DA8-CB39D8F7FE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2950" y="228600"/>
          <a:ext cx="1177850" cy="40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596336</xdr:colOff>
      <xdr:row>1</xdr:row>
      <xdr:rowOff>48655</xdr:rowOff>
    </xdr:from>
    <xdr:to>
      <xdr:col>25</xdr:col>
      <xdr:colOff>353424</xdr:colOff>
      <xdr:row>47</xdr:row>
      <xdr:rowOff>10977</xdr:rowOff>
    </xdr:to>
    <xdr:sp macro="" textlink="">
      <xdr:nvSpPr>
        <xdr:cNvPr id="2" name="Rectangle: Rounded Corners 1">
          <a:extLst>
            <a:ext uri="{FF2B5EF4-FFF2-40B4-BE49-F238E27FC236}">
              <a16:creationId xmlns:a16="http://schemas.microsoft.com/office/drawing/2014/main" id="{E6CCE93B-1550-4F6D-BFD8-A7E6DC0A4E06}"/>
            </a:ext>
          </a:extLst>
        </xdr:cNvPr>
        <xdr:cNvSpPr/>
      </xdr:nvSpPr>
      <xdr:spPr>
        <a:xfrm>
          <a:off x="1235872" y="225548"/>
          <a:ext cx="15105945" cy="8153822"/>
        </a:xfrm>
        <a:prstGeom prst="roundRect">
          <a:avLst>
            <a:gd name="adj" fmla="val 3491"/>
          </a:avLst>
        </a:prstGeom>
        <a:solidFill>
          <a:srgbClr val="2F003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12</xdr:col>
      <xdr:colOff>391004</xdr:colOff>
      <xdr:row>4</xdr:row>
      <xdr:rowOff>49149</xdr:rowOff>
    </xdr:from>
    <xdr:to>
      <xdr:col>19</xdr:col>
      <xdr:colOff>343379</xdr:colOff>
      <xdr:row>16</xdr:row>
      <xdr:rowOff>11049</xdr:rowOff>
    </xdr:to>
    <xdr:sp macro="" textlink="">
      <xdr:nvSpPr>
        <xdr:cNvPr id="3" name="Rectangle: Rounded Corners 2">
          <a:extLst>
            <a:ext uri="{FF2B5EF4-FFF2-40B4-BE49-F238E27FC236}">
              <a16:creationId xmlns:a16="http://schemas.microsoft.com/office/drawing/2014/main" id="{DEBE232E-9CE4-4C30-BAC7-24CD6B6C29B1}"/>
            </a:ext>
          </a:extLst>
        </xdr:cNvPr>
        <xdr:cNvSpPr/>
      </xdr:nvSpPr>
      <xdr:spPr>
        <a:xfrm>
          <a:off x="8051009" y="774954"/>
          <a:ext cx="4417695" cy="2133600"/>
        </a:xfrm>
        <a:prstGeom prst="roundRect">
          <a:avLst>
            <a:gd name="adj" fmla="val 6074"/>
          </a:avLst>
        </a:prstGeom>
        <a:blipFill dpi="0" rotWithShape="1">
          <a:blip xmlns:r="http://schemas.openxmlformats.org/officeDocument/2006/relationships" r:embed="rId1">
            <a:alphaModFix amt="20000"/>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xdr:from>
      <xdr:col>2</xdr:col>
      <xdr:colOff>391885</xdr:colOff>
      <xdr:row>17</xdr:row>
      <xdr:rowOff>87083</xdr:rowOff>
    </xdr:from>
    <xdr:to>
      <xdr:col>12</xdr:col>
      <xdr:colOff>155399</xdr:colOff>
      <xdr:row>45</xdr:row>
      <xdr:rowOff>108856</xdr:rowOff>
    </xdr:to>
    <xdr:sp macro="" textlink="">
      <xdr:nvSpPr>
        <xdr:cNvPr id="4" name="Rectangle: Rounded Corners 3">
          <a:extLst>
            <a:ext uri="{FF2B5EF4-FFF2-40B4-BE49-F238E27FC236}">
              <a16:creationId xmlns:a16="http://schemas.microsoft.com/office/drawing/2014/main" id="{B3EBC74B-779A-4A36-81F4-6D5811E37FF5}"/>
            </a:ext>
          </a:extLst>
        </xdr:cNvPr>
        <xdr:cNvSpPr/>
      </xdr:nvSpPr>
      <xdr:spPr>
        <a:xfrm>
          <a:off x="1670140" y="3165563"/>
          <a:ext cx="6143359" cy="5085263"/>
        </a:xfrm>
        <a:prstGeom prst="roundRect">
          <a:avLst>
            <a:gd name="adj" fmla="val 2792"/>
          </a:avLst>
        </a:prstGeom>
        <a:solidFill>
          <a:srgbClr val="7030A0">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editAs="oneCell">
    <xdr:from>
      <xdr:col>2</xdr:col>
      <xdr:colOff>476249</xdr:colOff>
      <xdr:row>1</xdr:row>
      <xdr:rowOff>167369</xdr:rowOff>
    </xdr:from>
    <xdr:to>
      <xdr:col>4</xdr:col>
      <xdr:colOff>378278</xdr:colOff>
      <xdr:row>3</xdr:row>
      <xdr:rowOff>180432</xdr:rowOff>
    </xdr:to>
    <xdr:pic>
      <xdr:nvPicPr>
        <xdr:cNvPr id="5" name="Graphic 4">
          <a:extLst>
            <a:ext uri="{FF2B5EF4-FFF2-40B4-BE49-F238E27FC236}">
              <a16:creationId xmlns:a16="http://schemas.microsoft.com/office/drawing/2014/main" id="{46AE6468-B3F9-4DFD-9CB8-F00E9A8F38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28106" y="357869"/>
          <a:ext cx="1153886" cy="394063"/>
        </a:xfrm>
        <a:prstGeom prst="rect">
          <a:avLst/>
        </a:prstGeom>
      </xdr:spPr>
    </xdr:pic>
    <xdr:clientData/>
  </xdr:twoCellAnchor>
  <xdr:twoCellAnchor>
    <xdr:from>
      <xdr:col>2</xdr:col>
      <xdr:colOff>400050</xdr:colOff>
      <xdr:row>4</xdr:row>
      <xdr:rowOff>49149</xdr:rowOff>
    </xdr:from>
    <xdr:to>
      <xdr:col>12</xdr:col>
      <xdr:colOff>163286</xdr:colOff>
      <xdr:row>16</xdr:row>
      <xdr:rowOff>11049</xdr:rowOff>
    </xdr:to>
    <xdr:sp macro="" textlink="">
      <xdr:nvSpPr>
        <xdr:cNvPr id="6" name="Rectangle: Rounded Corners 5">
          <a:extLst>
            <a:ext uri="{FF2B5EF4-FFF2-40B4-BE49-F238E27FC236}">
              <a16:creationId xmlns:a16="http://schemas.microsoft.com/office/drawing/2014/main" id="{379995BB-EF8C-41EF-A114-0E1C18B63A3B}"/>
            </a:ext>
          </a:extLst>
        </xdr:cNvPr>
        <xdr:cNvSpPr/>
      </xdr:nvSpPr>
      <xdr:spPr>
        <a:xfrm>
          <a:off x="1684564" y="789378"/>
          <a:ext cx="6185808" cy="2269671"/>
        </a:xfrm>
        <a:prstGeom prst="roundRect">
          <a:avLst>
            <a:gd name="adj" fmla="val 6074"/>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xdr:from>
      <xdr:col>12</xdr:col>
      <xdr:colOff>406854</xdr:colOff>
      <xdr:row>17</xdr:row>
      <xdr:rowOff>93856</xdr:rowOff>
    </xdr:from>
    <xdr:to>
      <xdr:col>19</xdr:col>
      <xdr:colOff>359229</xdr:colOff>
      <xdr:row>45</xdr:row>
      <xdr:rowOff>108856</xdr:rowOff>
    </xdr:to>
    <xdr:sp macro="" textlink="">
      <xdr:nvSpPr>
        <xdr:cNvPr id="7" name="Rectangle: Rounded Corners 6">
          <a:extLst>
            <a:ext uri="{FF2B5EF4-FFF2-40B4-BE49-F238E27FC236}">
              <a16:creationId xmlns:a16="http://schemas.microsoft.com/office/drawing/2014/main" id="{67E20826-1A71-4903-9494-82C5619B46DE}"/>
            </a:ext>
          </a:extLst>
        </xdr:cNvPr>
        <xdr:cNvSpPr/>
      </xdr:nvSpPr>
      <xdr:spPr>
        <a:xfrm>
          <a:off x="8061144" y="3174241"/>
          <a:ext cx="4427220" cy="5076585"/>
        </a:xfrm>
        <a:prstGeom prst="roundRect">
          <a:avLst>
            <a:gd name="adj" fmla="val 2620"/>
          </a:avLst>
        </a:prstGeom>
        <a:solidFill>
          <a:srgbClr val="7030A0">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xdr:from>
      <xdr:col>17</xdr:col>
      <xdr:colOff>422621</xdr:colOff>
      <xdr:row>1</xdr:row>
      <xdr:rowOff>45626</xdr:rowOff>
    </xdr:from>
    <xdr:to>
      <xdr:col>27</xdr:col>
      <xdr:colOff>435429</xdr:colOff>
      <xdr:row>3</xdr:row>
      <xdr:rowOff>176894</xdr:rowOff>
    </xdr:to>
    <xdr:sp macro="" textlink="">
      <xdr:nvSpPr>
        <xdr:cNvPr id="8" name="Rectangle: Rounded Corners 7">
          <a:extLst>
            <a:ext uri="{FF2B5EF4-FFF2-40B4-BE49-F238E27FC236}">
              <a16:creationId xmlns:a16="http://schemas.microsoft.com/office/drawing/2014/main" id="{1B20E152-C8F7-4E54-9364-29612B508108}"/>
            </a:ext>
          </a:extLst>
        </xdr:cNvPr>
        <xdr:cNvSpPr/>
      </xdr:nvSpPr>
      <xdr:spPr>
        <a:xfrm>
          <a:off x="11063407" y="236126"/>
          <a:ext cx="6272093" cy="512268"/>
        </a:xfrm>
        <a:prstGeom prst="round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defTabSz="914322" rtl="0" eaLnBrk="1" latinLnBrk="0" hangingPunct="1"/>
          <a:r>
            <a:rPr lang="en-US" sz="2400" kern="1200">
              <a:solidFill>
                <a:schemeClr val="accent2"/>
              </a:solidFill>
              <a:effectLst>
                <a:glow rad="139700">
                  <a:schemeClr val="accent2">
                    <a:satMod val="175000"/>
                    <a:alpha val="40000"/>
                  </a:schemeClr>
                </a:glow>
              </a:effectLst>
              <a:latin typeface="Helvetica neue"/>
              <a:ea typeface="+mn-ea"/>
              <a:cs typeface="+mn-cs"/>
            </a:rPr>
            <a:t>1Q 2024 RESULTS DASHBOARD</a:t>
          </a:r>
          <a:endParaRPr lang="el-GR" sz="2400" kern="1200">
            <a:solidFill>
              <a:schemeClr val="accent2"/>
            </a:solidFill>
            <a:effectLst>
              <a:glow rad="139700">
                <a:schemeClr val="accent2">
                  <a:satMod val="175000"/>
                  <a:alpha val="40000"/>
                </a:schemeClr>
              </a:glow>
            </a:effectLst>
            <a:latin typeface="Helvetica neue"/>
            <a:ea typeface="+mn-ea"/>
            <a:cs typeface="+mn-cs"/>
          </a:endParaRPr>
        </a:p>
      </xdr:txBody>
    </xdr:sp>
    <xdr:clientData/>
  </xdr:twoCellAnchor>
  <xdr:twoCellAnchor>
    <xdr:from>
      <xdr:col>19</xdr:col>
      <xdr:colOff>474617</xdr:colOff>
      <xdr:row>4</xdr:row>
      <xdr:rowOff>32930</xdr:rowOff>
    </xdr:from>
    <xdr:to>
      <xdr:col>25</xdr:col>
      <xdr:colOff>437605</xdr:colOff>
      <xdr:row>32</xdr:row>
      <xdr:rowOff>95250</xdr:rowOff>
    </xdr:to>
    <xdr:sp macro="" textlink="">
      <xdr:nvSpPr>
        <xdr:cNvPr id="9" name="Rectangle: Rounded Corners 8">
          <a:extLst>
            <a:ext uri="{FF2B5EF4-FFF2-40B4-BE49-F238E27FC236}">
              <a16:creationId xmlns:a16="http://schemas.microsoft.com/office/drawing/2014/main" id="{C8317653-C0B7-4EFB-84B8-7FDEE5842027}"/>
            </a:ext>
          </a:extLst>
        </xdr:cNvPr>
        <xdr:cNvSpPr/>
      </xdr:nvSpPr>
      <xdr:spPr>
        <a:xfrm>
          <a:off x="12367260" y="794930"/>
          <a:ext cx="3718559" cy="5477963"/>
        </a:xfrm>
        <a:prstGeom prst="roundRect">
          <a:avLst>
            <a:gd name="adj" fmla="val 1321"/>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322" rtl="0" eaLnBrk="1" latinLnBrk="0" hangingPunct="1">
            <a:defRPr sz="1800" kern="1200">
              <a:solidFill>
                <a:schemeClr val="lt1"/>
              </a:solidFill>
              <a:latin typeface="+mn-lt"/>
              <a:ea typeface="+mn-ea"/>
              <a:cs typeface="+mn-cs"/>
            </a:defRPr>
          </a:lvl1pPr>
          <a:lvl2pPr marL="457161" algn="l" defTabSz="914322" rtl="0" eaLnBrk="1" latinLnBrk="0" hangingPunct="1">
            <a:defRPr sz="1800" kern="1200">
              <a:solidFill>
                <a:schemeClr val="lt1"/>
              </a:solidFill>
              <a:latin typeface="+mn-lt"/>
              <a:ea typeface="+mn-ea"/>
              <a:cs typeface="+mn-cs"/>
            </a:defRPr>
          </a:lvl2pPr>
          <a:lvl3pPr marL="914322" algn="l" defTabSz="914322" rtl="0" eaLnBrk="1" latinLnBrk="0" hangingPunct="1">
            <a:defRPr sz="1800" kern="1200">
              <a:solidFill>
                <a:schemeClr val="lt1"/>
              </a:solidFill>
              <a:latin typeface="+mn-lt"/>
              <a:ea typeface="+mn-ea"/>
              <a:cs typeface="+mn-cs"/>
            </a:defRPr>
          </a:lvl3pPr>
          <a:lvl4pPr marL="1371481" algn="l" defTabSz="914322" rtl="0" eaLnBrk="1" latinLnBrk="0" hangingPunct="1">
            <a:defRPr sz="1800" kern="1200">
              <a:solidFill>
                <a:schemeClr val="lt1"/>
              </a:solidFill>
              <a:latin typeface="+mn-lt"/>
              <a:ea typeface="+mn-ea"/>
              <a:cs typeface="+mn-cs"/>
            </a:defRPr>
          </a:lvl4pPr>
          <a:lvl5pPr marL="1828642" algn="l" defTabSz="914322" rtl="0" eaLnBrk="1" latinLnBrk="0" hangingPunct="1">
            <a:defRPr sz="1800" kern="1200">
              <a:solidFill>
                <a:schemeClr val="lt1"/>
              </a:solidFill>
              <a:latin typeface="+mn-lt"/>
              <a:ea typeface="+mn-ea"/>
              <a:cs typeface="+mn-cs"/>
            </a:defRPr>
          </a:lvl5pPr>
          <a:lvl6pPr marL="2285802" algn="l" defTabSz="914322" rtl="0" eaLnBrk="1" latinLnBrk="0" hangingPunct="1">
            <a:defRPr sz="1800" kern="1200">
              <a:solidFill>
                <a:schemeClr val="lt1"/>
              </a:solidFill>
              <a:latin typeface="+mn-lt"/>
              <a:ea typeface="+mn-ea"/>
              <a:cs typeface="+mn-cs"/>
            </a:defRPr>
          </a:lvl6pPr>
          <a:lvl7pPr marL="2742963" algn="l" defTabSz="914322" rtl="0" eaLnBrk="1" latinLnBrk="0" hangingPunct="1">
            <a:defRPr sz="1800" kern="1200">
              <a:solidFill>
                <a:schemeClr val="lt1"/>
              </a:solidFill>
              <a:latin typeface="+mn-lt"/>
              <a:ea typeface="+mn-ea"/>
              <a:cs typeface="+mn-cs"/>
            </a:defRPr>
          </a:lvl7pPr>
          <a:lvl8pPr marL="3200124" algn="l" defTabSz="914322" rtl="0" eaLnBrk="1" latinLnBrk="0" hangingPunct="1">
            <a:defRPr sz="1800" kern="1200">
              <a:solidFill>
                <a:schemeClr val="lt1"/>
              </a:solidFill>
              <a:latin typeface="+mn-lt"/>
              <a:ea typeface="+mn-ea"/>
              <a:cs typeface="+mn-cs"/>
            </a:defRPr>
          </a:lvl8pPr>
          <a:lvl9pPr marL="3657283" algn="l" defTabSz="914322" rtl="0" eaLnBrk="1" latinLnBrk="0" hangingPunct="1">
            <a:defRPr sz="1800" kern="1200">
              <a:solidFill>
                <a:schemeClr val="lt1"/>
              </a:solidFill>
              <a:latin typeface="+mn-lt"/>
              <a:ea typeface="+mn-ea"/>
              <a:cs typeface="+mn-cs"/>
            </a:defRPr>
          </a:lvl9pPr>
        </a:lstStyle>
        <a:p>
          <a:pPr marL="0" indent="0" algn="l"/>
          <a:r>
            <a:rPr lang="en-US" sz="2000" baseline="0">
              <a:solidFill>
                <a:schemeClr val="accent2"/>
              </a:solidFill>
              <a:effectLst>
                <a:glow rad="139700">
                  <a:schemeClr val="accent2">
                    <a:satMod val="175000"/>
                    <a:alpha val="40000"/>
                  </a:schemeClr>
                </a:glow>
              </a:effectLst>
              <a:latin typeface="Helvetica neue"/>
              <a:ea typeface="+mn-ea"/>
              <a:cs typeface="+mn-cs"/>
            </a:rPr>
            <a:t>1Q 24 </a:t>
          </a:r>
          <a:r>
            <a:rPr lang="en-US" sz="2000">
              <a:solidFill>
                <a:schemeClr val="accent2"/>
              </a:solidFill>
              <a:effectLst>
                <a:glow rad="139700">
                  <a:schemeClr val="accent2">
                    <a:satMod val="175000"/>
                    <a:alpha val="40000"/>
                  </a:schemeClr>
                </a:glow>
              </a:effectLst>
              <a:latin typeface="Helvetica neue"/>
              <a:ea typeface="+mn-ea"/>
              <a:cs typeface="+mn-cs"/>
            </a:rPr>
            <a:t>Net</a:t>
          </a:r>
          <a:r>
            <a:rPr lang="en-US" sz="2000" baseline="0">
              <a:solidFill>
                <a:schemeClr val="accent2"/>
              </a:solidFill>
              <a:effectLst>
                <a:glow rad="139700">
                  <a:schemeClr val="accent2">
                    <a:satMod val="175000"/>
                    <a:alpha val="40000"/>
                  </a:schemeClr>
                </a:glow>
              </a:effectLst>
              <a:latin typeface="Helvetica neue"/>
              <a:ea typeface="+mn-ea"/>
              <a:cs typeface="+mn-cs"/>
            </a:rPr>
            <a:t> Interest Income</a:t>
          </a:r>
          <a:endParaRPr lang="en-US" sz="2000">
            <a:solidFill>
              <a:schemeClr val="accent2"/>
            </a:solidFill>
            <a:effectLst>
              <a:glow rad="139700">
                <a:schemeClr val="accent2">
                  <a:satMod val="175000"/>
                  <a:alpha val="40000"/>
                </a:schemeClr>
              </a:glow>
            </a:effectLst>
            <a:latin typeface="Helvetica neue"/>
            <a:ea typeface="+mn-ea"/>
            <a:cs typeface="+mn-cs"/>
          </a:endParaRPr>
        </a:p>
        <a:p>
          <a:pPr marL="0" indent="0" algn="l"/>
          <a:r>
            <a:rPr lang="el-GR" sz="3200" b="1">
              <a:solidFill>
                <a:schemeClr val="accent2"/>
              </a:solidFill>
              <a:effectLst>
                <a:glow rad="139700">
                  <a:schemeClr val="accent2">
                    <a:satMod val="175000"/>
                    <a:alpha val="40000"/>
                  </a:schemeClr>
                </a:glow>
              </a:effectLst>
              <a:latin typeface="Helvetica neue"/>
              <a:ea typeface="+mn-ea"/>
              <a:cs typeface="+mn-cs"/>
            </a:rPr>
            <a:t>€</a:t>
          </a:r>
          <a:r>
            <a:rPr lang="en-US" sz="3200" b="1">
              <a:solidFill>
                <a:schemeClr val="accent2"/>
              </a:solidFill>
              <a:effectLst>
                <a:glow rad="139700">
                  <a:schemeClr val="accent2">
                    <a:satMod val="175000"/>
                    <a:alpha val="40000"/>
                  </a:schemeClr>
                </a:glow>
              </a:effectLst>
              <a:latin typeface="Helvetica neue"/>
              <a:ea typeface="+mn-ea"/>
              <a:cs typeface="+mn-cs"/>
            </a:rPr>
            <a:t>44.5mn </a:t>
          </a:r>
        </a:p>
        <a:p>
          <a:pPr marL="0" indent="0" algn="l"/>
          <a:r>
            <a:rPr lang="en-US" sz="3200" b="1">
              <a:solidFill>
                <a:schemeClr val="accent2"/>
              </a:solidFill>
              <a:effectLst>
                <a:glow rad="139700">
                  <a:schemeClr val="accent2">
                    <a:satMod val="175000"/>
                    <a:alpha val="40000"/>
                  </a:schemeClr>
                </a:glow>
              </a:effectLst>
              <a:latin typeface="Helvetica neue"/>
              <a:ea typeface="+mn-ea"/>
              <a:cs typeface="+mn-cs"/>
            </a:rPr>
            <a:t>+63% YoY</a:t>
          </a:r>
        </a:p>
        <a:p>
          <a:pPr marL="0" indent="0" algn="l"/>
          <a:endParaRPr lang="el-GR" sz="2000">
            <a:solidFill>
              <a:schemeClr val="accent2"/>
            </a:solidFill>
            <a:effectLst>
              <a:glow rad="139700">
                <a:schemeClr val="accent2">
                  <a:satMod val="175000"/>
                  <a:alpha val="40000"/>
                </a:schemeClr>
              </a:glow>
            </a:effectLst>
            <a:latin typeface="Helvetica neue"/>
            <a:ea typeface="+mn-ea"/>
            <a:cs typeface="+mn-cs"/>
          </a:endParaRPr>
        </a:p>
        <a:p>
          <a:pPr marL="0" indent="0" algn="l"/>
          <a:r>
            <a:rPr lang="en-US" sz="2000">
              <a:solidFill>
                <a:schemeClr val="accent2"/>
              </a:solidFill>
              <a:effectLst>
                <a:glow rad="139700">
                  <a:schemeClr val="accent2">
                    <a:satMod val="175000"/>
                    <a:alpha val="40000"/>
                  </a:schemeClr>
                </a:glow>
              </a:effectLst>
              <a:latin typeface="Helvetica neue"/>
              <a:ea typeface="+mn-ea"/>
              <a:cs typeface="+mn-cs"/>
            </a:rPr>
            <a:t>1Q 24 Net Revenues</a:t>
          </a:r>
        </a:p>
        <a:p>
          <a:pPr marL="0" indent="0" algn="l"/>
          <a:r>
            <a:rPr lang="el-GR" sz="3200" b="1">
              <a:solidFill>
                <a:schemeClr val="accent2"/>
              </a:solidFill>
              <a:effectLst>
                <a:glow rad="139700">
                  <a:schemeClr val="accent2">
                    <a:satMod val="175000"/>
                    <a:alpha val="40000"/>
                  </a:schemeClr>
                </a:glow>
              </a:effectLst>
              <a:latin typeface="Helvetica neue"/>
              <a:ea typeface="+mn-ea"/>
              <a:cs typeface="+mn-cs"/>
            </a:rPr>
            <a:t>€</a:t>
          </a:r>
          <a:r>
            <a:rPr lang="en-US" sz="3200" b="1">
              <a:solidFill>
                <a:schemeClr val="accent2"/>
              </a:solidFill>
              <a:effectLst>
                <a:glow rad="139700">
                  <a:schemeClr val="accent2">
                    <a:satMod val="175000"/>
                    <a:alpha val="40000"/>
                  </a:schemeClr>
                </a:glow>
              </a:effectLst>
              <a:latin typeface="Helvetica neue"/>
              <a:ea typeface="+mn-ea"/>
              <a:cs typeface="+mn-cs"/>
            </a:rPr>
            <a:t>59mn </a:t>
          </a:r>
        </a:p>
        <a:p>
          <a:pPr marL="0" indent="0" algn="l"/>
          <a:r>
            <a:rPr lang="en-US" sz="3200" b="1">
              <a:solidFill>
                <a:schemeClr val="accent2"/>
              </a:solidFill>
              <a:effectLst>
                <a:glow rad="139700">
                  <a:schemeClr val="accent2">
                    <a:satMod val="175000"/>
                    <a:alpha val="40000"/>
                  </a:schemeClr>
                </a:glow>
              </a:effectLst>
              <a:latin typeface="Helvetica neue"/>
              <a:ea typeface="+mn-ea"/>
              <a:cs typeface="+mn-cs"/>
            </a:rPr>
            <a:t>+55% YoY</a:t>
          </a:r>
        </a:p>
        <a:p>
          <a:pPr marL="0" indent="0" algn="l"/>
          <a:endParaRPr lang="en-US" sz="2000">
            <a:solidFill>
              <a:schemeClr val="accent2"/>
            </a:solidFill>
            <a:effectLst>
              <a:glow rad="139700">
                <a:schemeClr val="accent2">
                  <a:satMod val="175000"/>
                  <a:alpha val="40000"/>
                </a:schemeClr>
              </a:glow>
            </a:effectLst>
            <a:latin typeface="Helvetica neue"/>
            <a:ea typeface="+mn-ea"/>
            <a:cs typeface="+mn-cs"/>
          </a:endParaRPr>
        </a:p>
        <a:p>
          <a:pPr marL="0" indent="0" algn="l"/>
          <a:r>
            <a:rPr lang="en-US" sz="2000" baseline="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1Q 24 </a:t>
          </a:r>
          <a:r>
            <a:rPr lang="en-US" sz="20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Net Profit</a:t>
          </a:r>
        </a:p>
        <a:p>
          <a:pPr marL="0" indent="0" algn="l"/>
          <a:r>
            <a:rPr lang="el-GR"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a:t>
          </a:r>
          <a:r>
            <a:rPr lang="en-US"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32.7mn </a:t>
          </a:r>
        </a:p>
        <a:p>
          <a:pPr marL="0" indent="0" algn="l"/>
          <a:r>
            <a:rPr lang="en-US"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+78% YoY</a:t>
          </a:r>
        </a:p>
        <a:p>
          <a:pPr marL="0" indent="0" algn="l"/>
          <a:endParaRPr lang="en-US" sz="14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endParaRPr>
        </a:p>
        <a:p>
          <a:pPr marL="0" indent="0" algn="l"/>
          <a:r>
            <a:rPr lang="en-US"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1Q</a:t>
          </a:r>
          <a:r>
            <a:rPr lang="en-US" sz="3200" b="1" baseline="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 </a:t>
          </a:r>
          <a:r>
            <a:rPr lang="en-US"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24 RoTE 25.4%</a:t>
          </a:r>
          <a:endParaRPr lang="el-GR"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endParaRPr>
        </a:p>
      </xdr:txBody>
    </xdr:sp>
    <xdr:clientData/>
  </xdr:twoCellAnchor>
  <xdr:twoCellAnchor>
    <xdr:from>
      <xdr:col>12</xdr:col>
      <xdr:colOff>513261</xdr:colOff>
      <xdr:row>21</xdr:row>
      <xdr:rowOff>122976</xdr:rowOff>
    </xdr:from>
    <xdr:to>
      <xdr:col>19</xdr:col>
      <xdr:colOff>322761</xdr:colOff>
      <xdr:row>42</xdr:row>
      <xdr:rowOff>165191</xdr:rowOff>
    </xdr:to>
    <xdr:grpSp>
      <xdr:nvGrpSpPr>
        <xdr:cNvPr id="10" name="Graphic 21">
          <a:extLst>
            <a:ext uri="{FF2B5EF4-FFF2-40B4-BE49-F238E27FC236}">
              <a16:creationId xmlns:a16="http://schemas.microsoft.com/office/drawing/2014/main" id="{807E528A-5B7D-4E63-8F46-A54B78F13D71}"/>
            </a:ext>
          </a:extLst>
        </xdr:cNvPr>
        <xdr:cNvGrpSpPr/>
      </xdr:nvGrpSpPr>
      <xdr:grpSpPr>
        <a:xfrm>
          <a:off x="8024404" y="4205119"/>
          <a:ext cx="4191000" cy="4042715"/>
          <a:chOff x="1913870" y="2489763"/>
          <a:chExt cx="2464039" cy="2463800"/>
        </a:xfrm>
        <a:scene3d>
          <a:camera prst="isometricOffAxis1Top">
            <a:rot lat="17956468" lon="2165229" rev="19260000"/>
          </a:camera>
          <a:lightRig rig="threePt" dir="t"/>
        </a:scene3d>
      </xdr:grpSpPr>
      <xdr:sp macro="" textlink="">
        <xdr:nvSpPr>
          <xdr:cNvPr id="11" name="Freeform: Shape 10">
            <a:extLst>
              <a:ext uri="{FF2B5EF4-FFF2-40B4-BE49-F238E27FC236}">
                <a16:creationId xmlns:a16="http://schemas.microsoft.com/office/drawing/2014/main" id="{F115E3A9-10AF-1384-316E-0FF02A524252}"/>
              </a:ext>
            </a:extLst>
          </xdr:cNvPr>
          <xdr:cNvSpPr/>
        </xdr:nvSpPr>
        <xdr:spPr>
          <a:xfrm>
            <a:off x="3146013" y="2489763"/>
            <a:ext cx="1231896" cy="2284275"/>
          </a:xfrm>
          <a:custGeom>
            <a:avLst/>
            <a:gdLst>
              <a:gd name="connsiteX0" fmla="*/ -91 w 1231896"/>
              <a:gd name="connsiteY0" fmla="*/ -241 h 2284275"/>
              <a:gd name="connsiteX1" fmla="*/ 1231806 w 1231896"/>
              <a:gd name="connsiteY1" fmla="*/ 1231656 h 2284275"/>
              <a:gd name="connsiteX2" fmla="*/ 640284 w 1231896"/>
              <a:gd name="connsiteY2" fmla="*/ 2284035 h 2284275"/>
              <a:gd name="connsiteX3" fmla="*/ -91 w 1231896"/>
              <a:gd name="connsiteY3" fmla="*/ 1231656 h 2284275"/>
            </a:gdLst>
            <a:ahLst/>
            <a:cxnLst>
              <a:cxn ang="0">
                <a:pos x="connsiteX0" y="connsiteY0"/>
              </a:cxn>
              <a:cxn ang="0">
                <a:pos x="connsiteX1" y="connsiteY1"/>
              </a:cxn>
              <a:cxn ang="0">
                <a:pos x="connsiteX2" y="connsiteY2"/>
              </a:cxn>
              <a:cxn ang="0">
                <a:pos x="connsiteX3" y="connsiteY3"/>
              </a:cxn>
            </a:cxnLst>
            <a:rect l="l" t="t" r="r" b="b"/>
            <a:pathLst>
              <a:path w="1231896" h="2284275">
                <a:moveTo>
                  <a:pt x="-91" y="-241"/>
                </a:moveTo>
                <a:cubicBezTo>
                  <a:pt x="680270" y="-241"/>
                  <a:pt x="1231806" y="551295"/>
                  <a:pt x="1231806" y="1231656"/>
                </a:cubicBezTo>
                <a:cubicBezTo>
                  <a:pt x="1231806" y="1661643"/>
                  <a:pt x="1007607" y="2060521"/>
                  <a:pt x="640284" y="2284035"/>
                </a:cubicBezTo>
                <a:lnTo>
                  <a:pt x="-91" y="1231656"/>
                </a:lnTo>
                <a:close/>
              </a:path>
            </a:pathLst>
          </a:custGeom>
          <a:solidFill>
            <a:srgbClr val="4472C4"/>
          </a:solidFill>
          <a:ln w="19050" cap="flat">
            <a:noFill/>
            <a:prstDash val="solid"/>
            <a:round/>
          </a:ln>
          <a:sp3d z="330200" extrusionH="1606550">
            <a:extrusionClr>
              <a:srgbClr val="0070C0"/>
            </a:extrusionClr>
          </a:sp3d>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l-GR"/>
          </a:p>
        </xdr:txBody>
      </xdr:sp>
      <xdr:sp macro="" textlink="">
        <xdr:nvSpPr>
          <xdr:cNvPr id="12" name="Freeform: Shape 11">
            <a:extLst>
              <a:ext uri="{FF2B5EF4-FFF2-40B4-BE49-F238E27FC236}">
                <a16:creationId xmlns:a16="http://schemas.microsoft.com/office/drawing/2014/main" id="{6A326711-DBCD-6D80-0056-9F753FEFEDBF}"/>
              </a:ext>
            </a:extLst>
          </xdr:cNvPr>
          <xdr:cNvSpPr/>
        </xdr:nvSpPr>
        <xdr:spPr>
          <a:xfrm>
            <a:off x="2568579" y="3721660"/>
            <a:ext cx="1217809" cy="1231903"/>
          </a:xfrm>
          <a:custGeom>
            <a:avLst/>
            <a:gdLst>
              <a:gd name="connsiteX0" fmla="*/ 1217718 w 1217809"/>
              <a:gd name="connsiteY0" fmla="*/ 1052138 h 1231903"/>
              <a:gd name="connsiteX1" fmla="*/ -91 w 1217809"/>
              <a:gd name="connsiteY1" fmla="*/ 1087952 h 1231903"/>
              <a:gd name="connsiteX2" fmla="*/ 577343 w 1217809"/>
              <a:gd name="connsiteY2" fmla="*/ -241 h 1231903"/>
            </a:gdLst>
            <a:ahLst/>
            <a:cxnLst>
              <a:cxn ang="0">
                <a:pos x="connsiteX0" y="connsiteY0"/>
              </a:cxn>
              <a:cxn ang="0">
                <a:pos x="connsiteX1" y="connsiteY1"/>
              </a:cxn>
              <a:cxn ang="0">
                <a:pos x="connsiteX2" y="connsiteY2"/>
              </a:cxn>
            </a:cxnLst>
            <a:rect l="l" t="t" r="r" b="b"/>
            <a:pathLst>
              <a:path w="1217809" h="1231903">
                <a:moveTo>
                  <a:pt x="1217718" y="1052138"/>
                </a:moveTo>
                <a:cubicBezTo>
                  <a:pt x="846510" y="1278023"/>
                  <a:pt x="383748" y="1291625"/>
                  <a:pt x="-91" y="1087952"/>
                </a:cubicBezTo>
                <a:lnTo>
                  <a:pt x="577343" y="-241"/>
                </a:lnTo>
                <a:close/>
              </a:path>
            </a:pathLst>
          </a:custGeom>
          <a:solidFill>
            <a:srgbClr val="ED7D31"/>
          </a:solidFill>
          <a:ln w="19050" cap="flat">
            <a:noFill/>
            <a:prstDash val="solid"/>
            <a:round/>
          </a:ln>
          <a:sp3d extrusionH="1270000">
            <a:extrusionClr>
              <a:srgbClr val="FF7D00"/>
            </a:extrusionClr>
          </a:sp3d>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l-GR"/>
          </a:p>
        </xdr:txBody>
      </xdr:sp>
      <xdr:sp macro="" textlink="">
        <xdr:nvSpPr>
          <xdr:cNvPr id="13" name="Freeform: Shape 12">
            <a:extLst>
              <a:ext uri="{FF2B5EF4-FFF2-40B4-BE49-F238E27FC236}">
                <a16:creationId xmlns:a16="http://schemas.microsoft.com/office/drawing/2014/main" id="{A9E897BA-5EFE-3007-EE1E-40B2E895989C}"/>
              </a:ext>
            </a:extLst>
          </xdr:cNvPr>
          <xdr:cNvSpPr/>
        </xdr:nvSpPr>
        <xdr:spPr>
          <a:xfrm>
            <a:off x="1913870" y="2489763"/>
            <a:ext cx="1232143" cy="2320080"/>
          </a:xfrm>
          <a:custGeom>
            <a:avLst/>
            <a:gdLst>
              <a:gd name="connsiteX0" fmla="*/ 654619 w 1232143"/>
              <a:gd name="connsiteY0" fmla="*/ 2319840 h 2320080"/>
              <a:gd name="connsiteX1" fmla="*/ 143869 w 1232143"/>
              <a:gd name="connsiteY1" fmla="*/ 654222 h 2320080"/>
              <a:gd name="connsiteX2" fmla="*/ 1232053 w 1232143"/>
              <a:gd name="connsiteY2" fmla="*/ -241 h 2320080"/>
              <a:gd name="connsiteX3" fmla="*/ 1232053 w 1232143"/>
              <a:gd name="connsiteY3" fmla="*/ 1231656 h 2320080"/>
            </a:gdLst>
            <a:ahLst/>
            <a:cxnLst>
              <a:cxn ang="0">
                <a:pos x="connsiteX0" y="connsiteY0"/>
              </a:cxn>
              <a:cxn ang="0">
                <a:pos x="connsiteX1" y="connsiteY1"/>
              </a:cxn>
              <a:cxn ang="0">
                <a:pos x="connsiteX2" y="connsiteY2"/>
              </a:cxn>
              <a:cxn ang="0">
                <a:pos x="connsiteX3" y="connsiteY3"/>
              </a:cxn>
            </a:cxnLst>
            <a:rect l="l" t="t" r="r" b="b"/>
            <a:pathLst>
              <a:path w="1232143" h="2320080">
                <a:moveTo>
                  <a:pt x="654619" y="2319840"/>
                </a:moveTo>
                <a:cubicBezTo>
                  <a:pt x="53629" y="2000933"/>
                  <a:pt x="-175038" y="1255211"/>
                  <a:pt x="143869" y="654222"/>
                </a:cubicBezTo>
                <a:cubicBezTo>
                  <a:pt x="357553" y="251524"/>
                  <a:pt x="776167" y="-241"/>
                  <a:pt x="1232053" y="-241"/>
                </a:cubicBezTo>
                <a:lnTo>
                  <a:pt x="1232053" y="1231656"/>
                </a:lnTo>
                <a:close/>
              </a:path>
            </a:pathLst>
          </a:custGeom>
          <a:solidFill>
            <a:srgbClr val="A5A5A5"/>
          </a:solidFill>
          <a:ln w="19050" cap="flat">
            <a:noFill/>
            <a:prstDash val="solid"/>
            <a:round/>
          </a:ln>
          <a:sp3d z="876300" extrusionH="2146300"/>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l-GR"/>
          </a:p>
        </xdr:txBody>
      </xdr:sp>
    </xdr:grpSp>
    <xdr:clientData/>
  </xdr:twoCellAnchor>
  <xdr:twoCellAnchor>
    <xdr:from>
      <xdr:col>16</xdr:col>
      <xdr:colOff>489856</xdr:colOff>
      <xdr:row>28</xdr:row>
      <xdr:rowOff>27213</xdr:rowOff>
    </xdr:from>
    <xdr:to>
      <xdr:col>19</xdr:col>
      <xdr:colOff>40821</xdr:colOff>
      <xdr:row>34</xdr:row>
      <xdr:rowOff>163286</xdr:rowOff>
    </xdr:to>
    <xdr:sp macro="" textlink="">
      <xdr:nvSpPr>
        <xdr:cNvPr id="14" name="TextBox 13">
          <a:extLst>
            <a:ext uri="{FF2B5EF4-FFF2-40B4-BE49-F238E27FC236}">
              <a16:creationId xmlns:a16="http://schemas.microsoft.com/office/drawing/2014/main" id="{CDC94713-0FCE-4A39-8C19-77B52F10FC6C}"/>
            </a:ext>
          </a:extLst>
        </xdr:cNvPr>
        <xdr:cNvSpPr txBox="1"/>
      </xdr:nvSpPr>
      <xdr:spPr>
        <a:xfrm>
          <a:off x="10698751" y="5092608"/>
          <a:ext cx="1467395" cy="1225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rPr>
            <a:t>€2.</a:t>
          </a:r>
          <a:r>
            <a:rPr lang="en-US"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rPr>
            <a:t>8bn</a:t>
          </a:r>
          <a:r>
            <a:rPr lang="en-US" sz="3200" b="1" baseline="0">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rPr>
            <a:t> Loans</a:t>
          </a:r>
          <a:endPar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endParaRPr>
        </a:p>
      </xdr:txBody>
    </xdr:sp>
    <xdr:clientData/>
  </xdr:twoCellAnchor>
  <xdr:twoCellAnchor>
    <xdr:from>
      <xdr:col>13</xdr:col>
      <xdr:colOff>321126</xdr:colOff>
      <xdr:row>23</xdr:row>
      <xdr:rowOff>184239</xdr:rowOff>
    </xdr:from>
    <xdr:to>
      <xdr:col>16</xdr:col>
      <xdr:colOff>96883</xdr:colOff>
      <xdr:row>30</xdr:row>
      <xdr:rowOff>128452</xdr:rowOff>
    </xdr:to>
    <xdr:sp macro="" textlink="">
      <xdr:nvSpPr>
        <xdr:cNvPr id="15" name="TextBox 14">
          <a:extLst>
            <a:ext uri="{FF2B5EF4-FFF2-40B4-BE49-F238E27FC236}">
              <a16:creationId xmlns:a16="http://schemas.microsoft.com/office/drawing/2014/main" id="{AF5BD921-93A9-46D2-8160-4FCDF55DEC15}"/>
            </a:ext>
          </a:extLst>
        </xdr:cNvPr>
        <xdr:cNvSpPr txBox="1"/>
      </xdr:nvSpPr>
      <xdr:spPr>
        <a:xfrm>
          <a:off x="8670469" y="4527639"/>
          <a:ext cx="1702528" cy="1239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rgbClr val="2F0037"/>
              </a:solidFill>
              <a:effectLst>
                <a:innerShdw blurRad="63500" dist="50800" dir="16200000">
                  <a:prstClr val="black">
                    <a:alpha val="50000"/>
                  </a:prstClr>
                </a:innerShdw>
              </a:effectLst>
            </a:rPr>
            <a:t> </a:t>
          </a:r>
          <a:r>
            <a:rPr lang="el-GR" sz="3200" b="1">
              <a:solidFill>
                <a:srgbClr val="2F0037"/>
              </a:solidFill>
              <a:effectLst>
                <a:innerShdw blurRad="63500" dist="50800" dir="16200000">
                  <a:prstClr val="black">
                    <a:alpha val="50000"/>
                  </a:prstClr>
                </a:innerShdw>
              </a:effectLst>
            </a:rPr>
            <a:t>€</a:t>
          </a:r>
          <a:r>
            <a:rPr lang="en-US" sz="3200" b="1">
              <a:solidFill>
                <a:srgbClr val="2F0037"/>
              </a:solidFill>
              <a:effectLst>
                <a:innerShdw blurRad="63500" dist="50800" dir="16200000">
                  <a:prstClr val="black">
                    <a:alpha val="50000"/>
                  </a:prstClr>
                </a:innerShdw>
              </a:effectLst>
            </a:rPr>
            <a:t>3</a:t>
          </a:r>
          <a:r>
            <a:rPr lang="el-GR" sz="3200" b="1">
              <a:solidFill>
                <a:srgbClr val="2F0037"/>
              </a:solidFill>
              <a:effectLst>
                <a:innerShdw blurRad="63500" dist="50800" dir="16200000">
                  <a:prstClr val="black">
                    <a:alpha val="50000"/>
                  </a:prstClr>
                </a:innerShdw>
              </a:effectLst>
            </a:rPr>
            <a:t>.</a:t>
          </a:r>
          <a:r>
            <a:rPr lang="en-US" sz="3200" b="1">
              <a:solidFill>
                <a:srgbClr val="2F0037"/>
              </a:solidFill>
              <a:effectLst>
                <a:innerShdw blurRad="63500" dist="50800" dir="16200000">
                  <a:prstClr val="black">
                    <a:alpha val="50000"/>
                  </a:prstClr>
                </a:innerShdw>
              </a:effectLst>
            </a:rPr>
            <a:t>3bn</a:t>
          </a:r>
          <a:r>
            <a:rPr lang="en-US" sz="3200" b="1" baseline="0">
              <a:solidFill>
                <a:srgbClr val="2F0037"/>
              </a:solidFill>
              <a:effectLst>
                <a:innerShdw blurRad="63500" dist="50800" dir="16200000">
                  <a:prstClr val="black">
                    <a:alpha val="50000"/>
                  </a:prstClr>
                </a:innerShdw>
              </a:effectLst>
            </a:rPr>
            <a:t> </a:t>
          </a:r>
        </a:p>
        <a:p>
          <a:r>
            <a:rPr lang="en-US"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rPr>
            <a:t>Depos</a:t>
          </a:r>
          <a:endPar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endParaRPr>
        </a:p>
      </xdr:txBody>
    </xdr:sp>
    <xdr:clientData/>
  </xdr:twoCellAnchor>
  <xdr:twoCellAnchor>
    <xdr:from>
      <xdr:col>14</xdr:col>
      <xdr:colOff>209547</xdr:colOff>
      <xdr:row>36</xdr:row>
      <xdr:rowOff>87084</xdr:rowOff>
    </xdr:from>
    <xdr:to>
      <xdr:col>16</xdr:col>
      <xdr:colOff>615043</xdr:colOff>
      <xdr:row>43</xdr:row>
      <xdr:rowOff>29936</xdr:rowOff>
    </xdr:to>
    <xdr:sp macro="" textlink="">
      <xdr:nvSpPr>
        <xdr:cNvPr id="16" name="TextBox 15">
          <a:extLst>
            <a:ext uri="{FF2B5EF4-FFF2-40B4-BE49-F238E27FC236}">
              <a16:creationId xmlns:a16="http://schemas.microsoft.com/office/drawing/2014/main" id="{9C4D0E26-310C-44B2-A143-95A62EEE439E}"/>
            </a:ext>
          </a:extLst>
        </xdr:cNvPr>
        <xdr:cNvSpPr txBox="1"/>
      </xdr:nvSpPr>
      <xdr:spPr>
        <a:xfrm>
          <a:off x="9147807" y="6604089"/>
          <a:ext cx="1679941" cy="1205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rPr>
            <a:t>€</a:t>
          </a:r>
          <a:r>
            <a:rPr lang="en-US"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rPr>
            <a:t>0.5bn </a:t>
          </a:r>
        </a:p>
        <a:p>
          <a:pPr marL="0" indent="0"/>
          <a:r>
            <a:rPr lang="en-US"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rPr>
            <a:t>TBV</a:t>
          </a:r>
          <a:endPar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endParaRPr>
        </a:p>
      </xdr:txBody>
    </xdr:sp>
    <xdr:clientData/>
  </xdr:twoCellAnchor>
  <xdr:twoCellAnchor>
    <xdr:from>
      <xdr:col>13</xdr:col>
      <xdr:colOff>27215</xdr:colOff>
      <xdr:row>18</xdr:row>
      <xdr:rowOff>54429</xdr:rowOff>
    </xdr:from>
    <xdr:to>
      <xdr:col>19</xdr:col>
      <xdr:colOff>231321</xdr:colOff>
      <xdr:row>20</xdr:row>
      <xdr:rowOff>149679</xdr:rowOff>
    </xdr:to>
    <xdr:sp macro="" textlink="">
      <xdr:nvSpPr>
        <xdr:cNvPr id="17" name="TextBox 16">
          <a:extLst>
            <a:ext uri="{FF2B5EF4-FFF2-40B4-BE49-F238E27FC236}">
              <a16:creationId xmlns:a16="http://schemas.microsoft.com/office/drawing/2014/main" id="{8F643FE8-8A56-472F-BA74-E3584B7B09B5}"/>
            </a:ext>
          </a:extLst>
        </xdr:cNvPr>
        <xdr:cNvSpPr txBox="1"/>
      </xdr:nvSpPr>
      <xdr:spPr>
        <a:xfrm>
          <a:off x="8321585" y="3315789"/>
          <a:ext cx="4035061" cy="453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defTabSz="914322" rtl="0" eaLnBrk="1" latinLnBrk="0" hangingPunct="1"/>
          <a:r>
            <a:rPr lang="en-US" sz="2400" kern="1200">
              <a:solidFill>
                <a:schemeClr val="accent2"/>
              </a:solidFill>
              <a:effectLst>
                <a:glow rad="139700">
                  <a:schemeClr val="accent2">
                    <a:satMod val="175000"/>
                    <a:alpha val="40000"/>
                  </a:schemeClr>
                </a:glow>
              </a:effectLst>
              <a:latin typeface="Helvetica neue"/>
              <a:ea typeface="+mn-ea"/>
              <a:cs typeface="+mn-cs"/>
            </a:rPr>
            <a:t>Balance Sheet in a </a:t>
          </a:r>
          <a:r>
            <a:rPr lang="en-US" sz="2400" kern="1200">
              <a:ln>
                <a:noFill/>
              </a:ln>
              <a:solidFill>
                <a:schemeClr val="accent2"/>
              </a:solidFill>
              <a:effectLst>
                <a:glow rad="139700">
                  <a:schemeClr val="accent2">
                    <a:satMod val="175000"/>
                    <a:alpha val="40000"/>
                  </a:schemeClr>
                </a:glow>
              </a:effectLst>
              <a:latin typeface="Helvetica neue"/>
              <a:ea typeface="+mn-ea"/>
              <a:cs typeface="+mn-cs"/>
            </a:rPr>
            <a:t>nutshell</a:t>
          </a:r>
          <a:endParaRPr lang="el-GR" sz="2400" kern="1200">
            <a:ln>
              <a:noFill/>
            </a:ln>
            <a:solidFill>
              <a:schemeClr val="accent2"/>
            </a:solidFill>
            <a:effectLst>
              <a:glow rad="139700">
                <a:schemeClr val="accent2">
                  <a:satMod val="175000"/>
                  <a:alpha val="40000"/>
                </a:schemeClr>
              </a:glow>
            </a:effectLst>
            <a:latin typeface="Helvetica neue"/>
            <a:ea typeface="+mn-ea"/>
            <a:cs typeface="+mn-cs"/>
          </a:endParaRPr>
        </a:p>
      </xdr:txBody>
    </xdr:sp>
    <xdr:clientData/>
  </xdr:twoCellAnchor>
  <xdr:twoCellAnchor>
    <xdr:from>
      <xdr:col>19</xdr:col>
      <xdr:colOff>353786</xdr:colOff>
      <xdr:row>34</xdr:row>
      <xdr:rowOff>54428</xdr:rowOff>
    </xdr:from>
    <xdr:to>
      <xdr:col>25</xdr:col>
      <xdr:colOff>367393</xdr:colOff>
      <xdr:row>46</xdr:row>
      <xdr:rowOff>54913</xdr:rowOff>
    </xdr:to>
    <xdr:graphicFrame macro="">
      <xdr:nvGraphicFramePr>
        <xdr:cNvPr id="18" name="Chart 17">
          <a:extLst>
            <a:ext uri="{FF2B5EF4-FFF2-40B4-BE49-F238E27FC236}">
              <a16:creationId xmlns:a16="http://schemas.microsoft.com/office/drawing/2014/main" id="{030D80E0-3833-48B7-890E-4F9DF5560A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571500</xdr:colOff>
      <xdr:row>32</xdr:row>
      <xdr:rowOff>25578</xdr:rowOff>
    </xdr:from>
    <xdr:to>
      <xdr:col>25</xdr:col>
      <xdr:colOff>149679</xdr:colOff>
      <xdr:row>32</xdr:row>
      <xdr:rowOff>44900</xdr:rowOff>
    </xdr:to>
    <xdr:cxnSp macro="">
      <xdr:nvCxnSpPr>
        <xdr:cNvPr id="19" name="Straight Connector 18">
          <a:extLst>
            <a:ext uri="{FF2B5EF4-FFF2-40B4-BE49-F238E27FC236}">
              <a16:creationId xmlns:a16="http://schemas.microsoft.com/office/drawing/2014/main" id="{34095B68-8A05-4522-80F2-E5F13B3F48A6}"/>
            </a:ext>
          </a:extLst>
        </xdr:cNvPr>
        <xdr:cNvCxnSpPr/>
      </xdr:nvCxnSpPr>
      <xdr:spPr>
        <a:xfrm flipV="1">
          <a:off x="12722679" y="5740578"/>
          <a:ext cx="3415393" cy="19322"/>
        </a:xfrm>
        <a:prstGeom prst="line">
          <a:avLst/>
        </a:prstGeom>
        <a:ln w="22225" cap="flat">
          <a:solidFill>
            <a:schemeClr val="accent2"/>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500743</xdr:colOff>
      <xdr:row>4</xdr:row>
      <xdr:rowOff>206829</xdr:rowOff>
    </xdr:from>
    <xdr:to>
      <xdr:col>12</xdr:col>
      <xdr:colOff>66402</xdr:colOff>
      <xdr:row>16</xdr:row>
      <xdr:rowOff>10886</xdr:rowOff>
    </xdr:to>
    <xdr:pic>
      <xdr:nvPicPr>
        <xdr:cNvPr id="27" name="Picture 26">
          <a:extLst>
            <a:ext uri="{FF2B5EF4-FFF2-40B4-BE49-F238E27FC236}">
              <a16:creationId xmlns:a16="http://schemas.microsoft.com/office/drawing/2014/main" id="{76798783-C878-79C7-461D-FF600036952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785257" y="947058"/>
          <a:ext cx="5988231" cy="2111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489858</xdr:colOff>
      <xdr:row>18</xdr:row>
      <xdr:rowOff>32656</xdr:rowOff>
    </xdr:from>
    <xdr:to>
      <xdr:col>12</xdr:col>
      <xdr:colOff>54428</xdr:colOff>
      <xdr:row>44</xdr:row>
      <xdr:rowOff>176893</xdr:rowOff>
    </xdr:to>
    <xdr:pic>
      <xdr:nvPicPr>
        <xdr:cNvPr id="28" name="Picture 27">
          <a:extLst>
            <a:ext uri="{FF2B5EF4-FFF2-40B4-BE49-F238E27FC236}">
              <a16:creationId xmlns:a16="http://schemas.microsoft.com/office/drawing/2014/main" id="{51BBD1BF-A6E1-E483-D422-C0D93A5FCC6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41715" y="3543299"/>
          <a:ext cx="5823856" cy="509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326571</xdr:colOff>
      <xdr:row>4</xdr:row>
      <xdr:rowOff>0</xdr:rowOff>
    </xdr:from>
    <xdr:to>
      <xdr:col>19</xdr:col>
      <xdr:colOff>418011</xdr:colOff>
      <xdr:row>16</xdr:row>
      <xdr:rowOff>80555</xdr:rowOff>
    </xdr:to>
    <xdr:pic>
      <xdr:nvPicPr>
        <xdr:cNvPr id="30" name="Picture 29">
          <a:extLst>
            <a:ext uri="{FF2B5EF4-FFF2-40B4-BE49-F238E27FC236}">
              <a16:creationId xmlns:a16="http://schemas.microsoft.com/office/drawing/2014/main" id="{9112951A-A538-62E9-20A0-29B3CC898CF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033657" y="740229"/>
          <a:ext cx="4587240" cy="2388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304800</xdr:colOff>
      <xdr:row>32</xdr:row>
      <xdr:rowOff>136064</xdr:rowOff>
    </xdr:from>
    <xdr:to>
      <xdr:col>25</xdr:col>
      <xdr:colOff>264523</xdr:colOff>
      <xdr:row>46</xdr:row>
      <xdr:rowOff>77289</xdr:rowOff>
    </xdr:to>
    <xdr:grpSp>
      <xdr:nvGrpSpPr>
        <xdr:cNvPr id="38" name="Group 37">
          <a:extLst>
            <a:ext uri="{FF2B5EF4-FFF2-40B4-BE49-F238E27FC236}">
              <a16:creationId xmlns:a16="http://schemas.microsoft.com/office/drawing/2014/main" id="{73C59D36-72F3-E188-8AAF-78ED00E970AD}"/>
            </a:ext>
          </a:extLst>
        </xdr:cNvPr>
        <xdr:cNvGrpSpPr/>
      </xdr:nvGrpSpPr>
      <xdr:grpSpPr>
        <a:xfrm>
          <a:off x="12197443" y="6313707"/>
          <a:ext cx="3715294" cy="2608225"/>
          <a:chOff x="12507686" y="6144978"/>
          <a:chExt cx="3813266" cy="2532025"/>
        </a:xfrm>
      </xdr:grpSpPr>
      <xdr:sp macro="" textlink="">
        <xdr:nvSpPr>
          <xdr:cNvPr id="20" name="TextBox 19">
            <a:extLst>
              <a:ext uri="{FF2B5EF4-FFF2-40B4-BE49-F238E27FC236}">
                <a16:creationId xmlns:a16="http://schemas.microsoft.com/office/drawing/2014/main" id="{0C5D58F0-9FEF-40D6-81F2-C86F23A5EADD}"/>
              </a:ext>
            </a:extLst>
          </xdr:cNvPr>
          <xdr:cNvSpPr txBox="1"/>
        </xdr:nvSpPr>
        <xdr:spPr>
          <a:xfrm>
            <a:off x="12694648" y="6144978"/>
            <a:ext cx="3480436" cy="1523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defTabSz="914322" rtl="0" eaLnBrk="1" latinLnBrk="0" hangingPunct="1"/>
            <a:r>
              <a:rPr lang="en-US" sz="1600" kern="1200">
                <a:solidFill>
                  <a:schemeClr val="accent2"/>
                </a:solidFill>
                <a:effectLst>
                  <a:glow rad="139700">
                    <a:schemeClr val="accent2">
                      <a:satMod val="175000"/>
                      <a:alpha val="40000"/>
                    </a:schemeClr>
                  </a:glow>
                </a:effectLst>
                <a:latin typeface="Helvetica neue"/>
                <a:ea typeface="+mn-ea"/>
                <a:cs typeface="+mn-cs"/>
              </a:rPr>
              <a:t>Loan disburshments 1Q23-1Q24</a:t>
            </a:r>
          </a:p>
          <a:p>
            <a:endParaRPr lang="en-US" sz="1000" b="1" kern="12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endParaRPr>
          </a:p>
          <a:p>
            <a:r>
              <a:rPr lang="en-US" sz="4000" b="1" kern="12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8%</a:t>
            </a:r>
            <a:r>
              <a:rPr lang="en-US" sz="4000" b="1" kern="1200" baseline="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 CAGR</a:t>
            </a:r>
            <a:endParaRPr lang="el-GR" sz="4000" b="1" kern="12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endParaRPr>
          </a:p>
        </xdr:txBody>
      </xdr:sp>
      <xdr:pic>
        <xdr:nvPicPr>
          <xdr:cNvPr id="35" name="Picture 34">
            <a:extLst>
              <a:ext uri="{FF2B5EF4-FFF2-40B4-BE49-F238E27FC236}">
                <a16:creationId xmlns:a16="http://schemas.microsoft.com/office/drawing/2014/main" id="{3113D7AD-3F47-E773-A978-867ED5E1DEA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507686" y="6466115"/>
            <a:ext cx="3813266" cy="221088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1215278</xdr:colOff>
      <xdr:row>2</xdr:row>
      <xdr:rowOff>179070</xdr:rowOff>
    </xdr:to>
    <xdr:pic>
      <xdr:nvPicPr>
        <xdr:cNvPr id="2" name="Graphic 1">
          <a:extLst>
            <a:ext uri="{FF2B5EF4-FFF2-40B4-BE49-F238E27FC236}">
              <a16:creationId xmlns:a16="http://schemas.microsoft.com/office/drawing/2014/main" id="{601DE19C-B178-49C4-BF52-9B4309E6D7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5971" y="235324"/>
          <a:ext cx="1177850" cy="371250"/>
        </a:xfrm>
        <a:prstGeom prst="rect">
          <a:avLst/>
        </a:prstGeom>
      </xdr:spPr>
    </xdr:pic>
    <xdr:clientData/>
  </xdr:twoCellAnchor>
  <xdr:twoCellAnchor>
    <xdr:from>
      <xdr:col>6</xdr:col>
      <xdr:colOff>33618</xdr:colOff>
      <xdr:row>75</xdr:row>
      <xdr:rowOff>135590</xdr:rowOff>
    </xdr:from>
    <xdr:to>
      <xdr:col>10</xdr:col>
      <xdr:colOff>930089</xdr:colOff>
      <xdr:row>90</xdr:row>
      <xdr:rowOff>21290</xdr:rowOff>
    </xdr:to>
    <xdr:graphicFrame macro="">
      <xdr:nvGraphicFramePr>
        <xdr:cNvPr id="7" name="Chart 6">
          <a:extLst>
            <a:ext uri="{FF2B5EF4-FFF2-40B4-BE49-F238E27FC236}">
              <a16:creationId xmlns:a16="http://schemas.microsoft.com/office/drawing/2014/main" id="{A7B1D730-B18E-6465-077C-4B52470C6C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52916</xdr:colOff>
      <xdr:row>1</xdr:row>
      <xdr:rowOff>0</xdr:rowOff>
    </xdr:from>
    <xdr:to>
      <xdr:col>2</xdr:col>
      <xdr:colOff>1253626</xdr:colOff>
      <xdr:row>3</xdr:row>
      <xdr:rowOff>1482</xdr:rowOff>
    </xdr:to>
    <xdr:pic>
      <xdr:nvPicPr>
        <xdr:cNvPr id="2" name="Graphic 1">
          <a:extLst>
            <a:ext uri="{FF2B5EF4-FFF2-40B4-BE49-F238E27FC236}">
              <a16:creationId xmlns:a16="http://schemas.microsoft.com/office/drawing/2014/main" id="{AD883752-8F8F-4460-A131-B48B2A794D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27604" y="238125"/>
          <a:ext cx="1177850" cy="3679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38616</xdr:colOff>
      <xdr:row>1</xdr:row>
      <xdr:rowOff>0</xdr:rowOff>
    </xdr:from>
    <xdr:to>
      <xdr:col>2</xdr:col>
      <xdr:colOff>1216466</xdr:colOff>
      <xdr:row>2</xdr:row>
      <xdr:rowOff>173355</xdr:rowOff>
    </xdr:to>
    <xdr:pic>
      <xdr:nvPicPr>
        <xdr:cNvPr id="2" name="Graphic 1">
          <a:extLst>
            <a:ext uri="{FF2B5EF4-FFF2-40B4-BE49-F238E27FC236}">
              <a16:creationId xmlns:a16="http://schemas.microsoft.com/office/drawing/2014/main" id="{E301C146-6C56-497C-B406-CAB57B9098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7940" y="244561"/>
          <a:ext cx="1177850" cy="379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1186703</xdr:colOff>
      <xdr:row>3</xdr:row>
      <xdr:rowOff>1681</xdr:rowOff>
    </xdr:to>
    <xdr:pic>
      <xdr:nvPicPr>
        <xdr:cNvPr id="2" name="Graphic 1">
          <a:extLst>
            <a:ext uri="{FF2B5EF4-FFF2-40B4-BE49-F238E27FC236}">
              <a16:creationId xmlns:a16="http://schemas.microsoft.com/office/drawing/2014/main" id="{3B17F736-84B7-40A2-96CB-90B5FEDF82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58800" cy="3733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1215278</xdr:colOff>
      <xdr:row>3</xdr:row>
      <xdr:rowOff>0</xdr:rowOff>
    </xdr:to>
    <xdr:pic>
      <xdr:nvPicPr>
        <xdr:cNvPr id="2" name="Graphic 1">
          <a:extLst>
            <a:ext uri="{FF2B5EF4-FFF2-40B4-BE49-F238E27FC236}">
              <a16:creationId xmlns:a16="http://schemas.microsoft.com/office/drawing/2014/main" id="{36D3D9C3-3BB8-4BA4-9127-D1C94D1403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77850" cy="390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67235</xdr:colOff>
      <xdr:row>0</xdr:row>
      <xdr:rowOff>201706</xdr:rowOff>
    </xdr:from>
    <xdr:to>
      <xdr:col>2</xdr:col>
      <xdr:colOff>1246990</xdr:colOff>
      <xdr:row>2</xdr:row>
      <xdr:rowOff>162597</xdr:rowOff>
    </xdr:to>
    <xdr:pic>
      <xdr:nvPicPr>
        <xdr:cNvPr id="2" name="Graphic 1">
          <a:extLst>
            <a:ext uri="{FF2B5EF4-FFF2-40B4-BE49-F238E27FC236}">
              <a16:creationId xmlns:a16="http://schemas.microsoft.com/office/drawing/2014/main" id="{EF290218-605F-4750-BE2B-0A3D9138D8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0" y="201706"/>
          <a:ext cx="1177850" cy="4009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67236</xdr:colOff>
      <xdr:row>0</xdr:row>
      <xdr:rowOff>168088</xdr:rowOff>
    </xdr:from>
    <xdr:to>
      <xdr:col>2</xdr:col>
      <xdr:colOff>1222450</xdr:colOff>
      <xdr:row>2</xdr:row>
      <xdr:rowOff>148254</xdr:rowOff>
    </xdr:to>
    <xdr:pic>
      <xdr:nvPicPr>
        <xdr:cNvPr id="2" name="Graphic 1">
          <a:extLst>
            <a:ext uri="{FF2B5EF4-FFF2-40B4-BE49-F238E27FC236}">
              <a16:creationId xmlns:a16="http://schemas.microsoft.com/office/drawing/2014/main" id="{56FF818A-1CF7-47C7-8AA0-74362200A3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1" y="168088"/>
          <a:ext cx="1162834" cy="4049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eus\Common\Users\vtzovla001\Downloads\COR25_solo_31%2003%2020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Users\vtzovla001\Downloads\COR25_solo_31%2003%20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
      <sheetName val="Αποτελέσματα Ελέγχου"/>
      <sheetName val="01"/>
      <sheetName val="02"/>
      <sheetName val="03"/>
      <sheetName val="04"/>
      <sheetName val="05"/>
      <sheetName val="06"/>
      <sheetName val="07"/>
      <sheetName val="18"/>
      <sheetName val="Παράμετροι"/>
      <sheetName val="10"/>
      <sheetName val="13"/>
      <sheetName val="15"/>
      <sheetName val="16"/>
      <sheetName val="17"/>
      <sheetName val="Rules"/>
      <sheetName val="EBA_Π.Ι."/>
      <sheetName val="COR25_ΤύποιΥποβολής"/>
    </sheetNames>
    <sheetDataSet>
      <sheetData sheetId="0">
        <row r="14">
          <cell r="D14" t="str">
            <v>Κωδικός Πιστωτικού Ιδρύματος/Financial Institution Code:</v>
          </cell>
        </row>
        <row r="17">
          <cell r="D17" t="str">
            <v>Διορθωτική Αποστολή/Ammended Submission:</v>
          </cell>
        </row>
        <row r="18">
          <cell r="D18" t="str">
            <v>Υποσύστημα/System:</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
      <sheetName val="Αποτελέσματα Ελέγχου"/>
      <sheetName val="01"/>
      <sheetName val="02"/>
      <sheetName val="03"/>
      <sheetName val="04"/>
      <sheetName val="05"/>
      <sheetName val="06"/>
      <sheetName val="07"/>
      <sheetName val="18"/>
      <sheetName val="Παράμετροι"/>
      <sheetName val="10"/>
      <sheetName val="13"/>
      <sheetName val="15"/>
      <sheetName val="16"/>
      <sheetName val="17"/>
      <sheetName val="Rules"/>
      <sheetName val="EBA_Π.Ι."/>
      <sheetName val="COR25_ΤύποιΥποβολής"/>
    </sheetNames>
    <sheetDataSet>
      <sheetData sheetId="0">
        <row r="14">
          <cell r="D14" t="str">
            <v>Κωδικός Πιστωτικού Ιδρύματος/Financial Institution Code:</v>
          </cell>
        </row>
        <row r="17">
          <cell r="D17" t="str">
            <v>Διορθωτική Αποστολή/Ammended Submission:</v>
          </cell>
        </row>
        <row r="18">
          <cell r="D18" t="str">
            <v>Υποσύστημα/System:</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persons/person.xml><?xml version="1.0" encoding="utf-8"?>
<personList xmlns="http://schemas.microsoft.com/office/spreadsheetml/2018/threadedcomments" xmlns:x="http://schemas.openxmlformats.org/spreadsheetml/2006/main">
  <person displayName="Doukas Georgios" id="{B0EC9EB5-72C4-4F22-80CB-A6B3B8533C9F}" userId="S::017581@optimabank.gr::9eb50234-05fc-4f24-9cca-1a7d1a07225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0" dT="2024-05-13T09:02:59.99" personId="{B0EC9EB5-72C4-4F22-80CB-A6B3B8533C9F}" id="{6FD74C02-912B-4712-9397-D4F419EFD27A}">
    <text>ΚτΠ invoice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vestors@optimabank.g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F0037"/>
  </sheetPr>
  <dimension ref="A1:BL101"/>
  <sheetViews>
    <sheetView zoomScaleNormal="100" workbookViewId="0">
      <selection activeCell="V10" sqref="V10"/>
    </sheetView>
  </sheetViews>
  <sheetFormatPr defaultColWidth="9.28515625" defaultRowHeight="15" x14ac:dyDescent="0.25"/>
  <cols>
    <col min="1" max="1" width="3.7109375" style="36" customWidth="1"/>
    <col min="2" max="2" width="4.28515625" style="36" customWidth="1"/>
    <col min="3" max="3" width="9.28515625" style="36"/>
    <col min="4" max="4" width="16.7109375" style="36" bestFit="1" customWidth="1"/>
    <col min="5" max="19" width="9.28515625" style="36"/>
    <col min="20" max="20" width="13.42578125" style="36" customWidth="1"/>
    <col min="21" max="16384" width="9.28515625" style="36"/>
  </cols>
  <sheetData>
    <row r="1" spans="1:64" x14ac:dyDescent="0.25">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row>
    <row r="2" spans="1:64" x14ac:dyDescent="0.2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row>
    <row r="3" spans="1:64" x14ac:dyDescent="0.25">
      <c r="A3" s="35"/>
      <c r="B3" s="35"/>
      <c r="C3" s="37"/>
      <c r="D3" s="37"/>
      <c r="E3" s="37"/>
      <c r="F3" s="37"/>
      <c r="G3" s="37"/>
      <c r="H3" s="37"/>
      <c r="I3" s="37"/>
      <c r="J3" s="37"/>
      <c r="K3" s="37"/>
      <c r="L3" s="37"/>
      <c r="M3" s="37"/>
      <c r="N3" s="37"/>
      <c r="O3" s="37"/>
      <c r="P3" s="37"/>
      <c r="Q3" s="37"/>
      <c r="R3" s="37"/>
      <c r="S3" s="37"/>
      <c r="T3" s="37"/>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row>
    <row r="4" spans="1:64" ht="21" x14ac:dyDescent="0.35">
      <c r="A4" s="35"/>
      <c r="B4" s="35"/>
      <c r="C4" s="37"/>
      <c r="D4" s="38"/>
      <c r="E4" s="37"/>
      <c r="F4" s="37"/>
      <c r="G4" s="37"/>
      <c r="H4" s="37"/>
      <c r="I4" s="37"/>
      <c r="J4" s="37"/>
      <c r="K4" s="37"/>
      <c r="L4" s="37"/>
      <c r="M4" s="37"/>
      <c r="N4" s="37"/>
      <c r="O4" s="37"/>
      <c r="P4" s="37"/>
      <c r="Q4" s="37"/>
      <c r="R4" s="37"/>
      <c r="S4" s="37"/>
      <c r="T4" s="37"/>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row>
    <row r="5" spans="1:64" x14ac:dyDescent="0.25">
      <c r="A5" s="35"/>
      <c r="B5" s="35"/>
      <c r="C5" s="37"/>
      <c r="D5" s="37"/>
      <c r="E5" s="37"/>
      <c r="F5" s="37"/>
      <c r="G5" s="37"/>
      <c r="H5" s="37"/>
      <c r="I5" s="37"/>
      <c r="J5" s="37"/>
      <c r="K5" s="37"/>
      <c r="L5" s="37"/>
      <c r="M5" s="37"/>
      <c r="N5" s="37"/>
      <c r="O5" s="37"/>
      <c r="P5" s="37"/>
      <c r="Q5" s="37"/>
      <c r="R5" s="37"/>
      <c r="S5" s="37"/>
      <c r="T5" s="37"/>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row>
    <row r="6" spans="1:64" x14ac:dyDescent="0.25">
      <c r="A6" s="35"/>
      <c r="B6" s="35"/>
      <c r="C6" s="37"/>
      <c r="D6" s="37"/>
      <c r="E6" s="37"/>
      <c r="F6" s="37"/>
      <c r="G6" s="37"/>
      <c r="H6" s="37"/>
      <c r="I6" s="37"/>
      <c r="J6" s="37"/>
      <c r="K6" s="37"/>
      <c r="L6" s="37"/>
      <c r="M6" s="37"/>
      <c r="N6" s="37"/>
      <c r="O6" s="37"/>
      <c r="P6" s="37"/>
      <c r="Q6" s="37"/>
      <c r="R6" s="37"/>
      <c r="S6" s="37"/>
      <c r="T6" s="37"/>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row>
    <row r="7" spans="1:64" ht="21.75" customHeight="1" x14ac:dyDescent="0.25">
      <c r="A7" s="35"/>
      <c r="B7" s="35"/>
      <c r="C7" s="37"/>
      <c r="D7" s="37"/>
      <c r="E7" s="37"/>
      <c r="F7" s="37"/>
      <c r="G7" s="37"/>
      <c r="H7" s="37"/>
      <c r="I7" s="37"/>
      <c r="J7" s="37"/>
      <c r="K7" s="37"/>
      <c r="L7" s="37"/>
      <c r="M7" s="37"/>
      <c r="N7" s="37"/>
      <c r="O7" s="37"/>
      <c r="P7" s="37"/>
      <c r="Q7" s="37"/>
      <c r="R7" s="37"/>
      <c r="S7" s="37"/>
      <c r="T7" s="37"/>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row>
    <row r="8" spans="1:64" ht="36" x14ac:dyDescent="0.55000000000000004">
      <c r="A8" s="35"/>
      <c r="B8" s="35"/>
      <c r="C8" s="37"/>
      <c r="D8" s="39" t="s">
        <v>282</v>
      </c>
      <c r="E8" s="37"/>
      <c r="F8" s="37"/>
      <c r="G8" s="37"/>
      <c r="H8" s="37"/>
      <c r="I8" s="37"/>
      <c r="J8" s="37"/>
      <c r="K8" s="37"/>
      <c r="L8" s="37"/>
      <c r="M8" s="37"/>
      <c r="N8" s="37"/>
      <c r="O8" s="37"/>
      <c r="P8" s="37"/>
      <c r="Q8" s="37"/>
      <c r="R8" s="37"/>
      <c r="S8" s="37"/>
      <c r="T8" s="37"/>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row>
    <row r="9" spans="1:64" ht="17.45" customHeight="1" x14ac:dyDescent="0.35">
      <c r="A9" s="35"/>
      <c r="B9" s="35"/>
      <c r="C9" s="37"/>
      <c r="D9" s="40"/>
      <c r="E9" s="37"/>
      <c r="F9" s="37"/>
      <c r="G9" s="37"/>
      <c r="H9" s="37"/>
      <c r="I9" s="37"/>
      <c r="J9" s="37"/>
      <c r="K9" s="37"/>
      <c r="L9" s="37"/>
      <c r="M9" s="37"/>
      <c r="N9" s="37"/>
      <c r="O9" s="37"/>
      <c r="P9" s="37"/>
      <c r="Q9" s="37"/>
      <c r="R9" s="37"/>
      <c r="S9" s="37"/>
      <c r="T9" s="37"/>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row>
    <row r="10" spans="1:64" ht="21.75" thickBot="1" x14ac:dyDescent="0.4">
      <c r="A10" s="35"/>
      <c r="B10" s="35"/>
      <c r="C10" s="37"/>
      <c r="D10" s="41" t="s">
        <v>24</v>
      </c>
      <c r="E10" s="42"/>
      <c r="F10" s="42"/>
      <c r="G10" s="42"/>
      <c r="H10" s="43"/>
      <c r="I10" s="37"/>
      <c r="J10" s="37"/>
      <c r="K10" s="37"/>
      <c r="L10" s="37"/>
      <c r="M10" s="37"/>
      <c r="N10" s="37"/>
      <c r="O10" s="37"/>
      <c r="P10" s="37"/>
      <c r="Q10" s="37"/>
      <c r="R10" s="37"/>
      <c r="S10" s="37"/>
      <c r="T10" s="37"/>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row>
    <row r="11" spans="1:64" ht="21" x14ac:dyDescent="0.35">
      <c r="A11" s="35"/>
      <c r="B11" s="35"/>
      <c r="C11" s="37"/>
      <c r="D11" s="44" t="s">
        <v>25</v>
      </c>
      <c r="E11" s="40"/>
      <c r="F11" s="45"/>
      <c r="G11" s="37"/>
      <c r="H11" s="37"/>
      <c r="I11" s="37"/>
      <c r="J11" s="37"/>
      <c r="K11" s="37"/>
      <c r="L11" s="37"/>
      <c r="M11" s="37"/>
      <c r="N11" s="37"/>
      <c r="O11" s="37"/>
      <c r="P11" s="37"/>
      <c r="Q11" s="37"/>
      <c r="R11" s="37"/>
      <c r="S11" s="37"/>
      <c r="T11" s="37"/>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row>
    <row r="12" spans="1:64" ht="21" x14ac:dyDescent="0.35">
      <c r="A12" s="35"/>
      <c r="B12" s="35"/>
      <c r="C12" s="37"/>
      <c r="D12" s="44" t="s">
        <v>152</v>
      </c>
      <c r="E12" s="40"/>
      <c r="F12" s="45"/>
      <c r="G12" s="37"/>
      <c r="H12" s="37"/>
      <c r="I12" s="37"/>
      <c r="J12" s="37"/>
      <c r="K12" s="37"/>
      <c r="L12" s="37"/>
      <c r="M12" s="37"/>
      <c r="N12" s="37"/>
      <c r="O12" s="37"/>
      <c r="P12" s="37"/>
      <c r="Q12" s="37"/>
      <c r="R12" s="37"/>
      <c r="S12" s="37"/>
      <c r="T12" s="37"/>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row>
    <row r="13" spans="1:64" ht="21" x14ac:dyDescent="0.35">
      <c r="A13" s="35"/>
      <c r="B13" s="35"/>
      <c r="C13" s="37"/>
      <c r="D13" s="44" t="s">
        <v>153</v>
      </c>
      <c r="E13" s="40"/>
      <c r="F13" s="45"/>
      <c r="G13" s="37"/>
      <c r="H13" s="37"/>
      <c r="I13" s="37"/>
      <c r="J13" s="37"/>
      <c r="K13" s="37"/>
      <c r="L13" s="37"/>
      <c r="M13" s="37"/>
      <c r="N13" s="37"/>
      <c r="O13" s="37"/>
      <c r="P13" s="37"/>
      <c r="Q13" s="37"/>
      <c r="R13" s="37"/>
      <c r="S13" s="37"/>
      <c r="T13" s="37"/>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row>
    <row r="14" spans="1:64" ht="21" x14ac:dyDescent="0.35">
      <c r="A14" s="35"/>
      <c r="B14" s="35"/>
      <c r="C14" s="37"/>
      <c r="D14" s="44" t="s">
        <v>154</v>
      </c>
      <c r="E14" s="40"/>
      <c r="F14" s="45"/>
      <c r="G14" s="37"/>
      <c r="H14" s="37"/>
      <c r="I14" s="37"/>
      <c r="J14" s="37"/>
      <c r="K14" s="37"/>
      <c r="L14" s="37"/>
      <c r="M14" s="37"/>
      <c r="N14" s="37"/>
      <c r="O14" s="37"/>
      <c r="P14" s="37"/>
      <c r="Q14" s="37"/>
      <c r="R14" s="37"/>
      <c r="S14" s="37"/>
      <c r="T14" s="37"/>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row>
    <row r="15" spans="1:64" ht="21" x14ac:dyDescent="0.35">
      <c r="A15" s="35"/>
      <c r="B15" s="35"/>
      <c r="C15" s="37"/>
      <c r="D15" s="44" t="s">
        <v>155</v>
      </c>
      <c r="E15" s="40"/>
      <c r="F15" s="45"/>
      <c r="G15" s="37"/>
      <c r="H15" s="37"/>
      <c r="I15" s="37"/>
      <c r="J15" s="37"/>
      <c r="K15" s="37"/>
      <c r="L15" s="37"/>
      <c r="M15" s="37"/>
      <c r="N15" s="37"/>
      <c r="O15" s="37"/>
      <c r="P15" s="37"/>
      <c r="Q15" s="37"/>
      <c r="R15" s="37"/>
      <c r="S15" s="37"/>
      <c r="T15" s="37"/>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row>
    <row r="16" spans="1:64" ht="21" x14ac:dyDescent="0.35">
      <c r="A16" s="35"/>
      <c r="B16" s="35"/>
      <c r="C16" s="37"/>
      <c r="D16" s="44" t="s">
        <v>156</v>
      </c>
      <c r="E16" s="37"/>
      <c r="F16" s="37"/>
      <c r="G16" s="37"/>
      <c r="H16" s="37"/>
      <c r="I16" s="37"/>
      <c r="J16" s="37"/>
      <c r="K16" s="37"/>
      <c r="L16" s="37"/>
      <c r="M16" s="37"/>
      <c r="N16" s="37"/>
      <c r="O16" s="37"/>
      <c r="P16" s="37"/>
      <c r="Q16" s="37"/>
      <c r="R16" s="37"/>
      <c r="S16" s="37"/>
      <c r="T16" s="37"/>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row>
    <row r="17" spans="1:64" ht="21" x14ac:dyDescent="0.35">
      <c r="A17" s="35"/>
      <c r="B17" s="35"/>
      <c r="C17" s="37"/>
      <c r="D17" s="44" t="s">
        <v>157</v>
      </c>
      <c r="E17" s="37"/>
      <c r="F17" s="37"/>
      <c r="G17" s="37"/>
      <c r="H17" s="37"/>
      <c r="I17" s="37"/>
      <c r="J17" s="37"/>
      <c r="K17" s="37"/>
      <c r="L17" s="37"/>
      <c r="M17" s="37"/>
      <c r="N17" s="37"/>
      <c r="O17" s="37"/>
      <c r="P17" s="37"/>
      <c r="Q17" s="37"/>
      <c r="R17" s="37"/>
      <c r="S17" s="37"/>
      <c r="T17" s="37"/>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row>
    <row r="18" spans="1:64" ht="21" x14ac:dyDescent="0.35">
      <c r="A18" s="35"/>
      <c r="B18" s="35"/>
      <c r="C18" s="37"/>
      <c r="D18" s="44" t="s">
        <v>158</v>
      </c>
      <c r="E18" s="37"/>
      <c r="F18" s="37"/>
      <c r="G18" s="37"/>
      <c r="H18" s="37"/>
      <c r="I18" s="37"/>
      <c r="J18" s="37"/>
      <c r="K18" s="37"/>
      <c r="L18" s="37"/>
      <c r="M18" s="37"/>
      <c r="N18" s="37"/>
      <c r="O18" s="37"/>
      <c r="P18" s="37"/>
      <c r="Q18" s="37"/>
      <c r="R18" s="37"/>
      <c r="S18" s="37"/>
      <c r="T18" s="37"/>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row>
    <row r="19" spans="1:64" ht="21" x14ac:dyDescent="0.35">
      <c r="A19" s="35"/>
      <c r="B19" s="35"/>
      <c r="C19" s="37"/>
      <c r="D19" s="44" t="s">
        <v>159</v>
      </c>
      <c r="E19" s="37"/>
      <c r="F19" s="37"/>
      <c r="G19" s="37"/>
      <c r="H19" s="37"/>
      <c r="I19" s="37"/>
      <c r="J19" s="37"/>
      <c r="K19" s="37"/>
      <c r="L19" s="37"/>
      <c r="M19" s="37"/>
      <c r="N19" s="37"/>
      <c r="O19" s="37"/>
      <c r="P19" s="37"/>
      <c r="Q19" s="37"/>
      <c r="R19" s="37"/>
      <c r="S19" s="37"/>
      <c r="T19" s="37"/>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row>
    <row r="20" spans="1:64" ht="21" x14ac:dyDescent="0.35">
      <c r="A20" s="35"/>
      <c r="B20" s="35"/>
      <c r="C20" s="37"/>
      <c r="D20" s="44" t="s">
        <v>267</v>
      </c>
      <c r="E20" s="37"/>
      <c r="F20" s="37"/>
      <c r="G20" s="37"/>
      <c r="H20" s="37"/>
      <c r="I20" s="37"/>
      <c r="J20" s="37"/>
      <c r="K20" s="37"/>
      <c r="L20" s="37"/>
      <c r="M20" s="37"/>
      <c r="N20" s="37"/>
      <c r="O20" s="37"/>
      <c r="P20" s="37"/>
      <c r="Q20" s="40"/>
      <c r="R20" s="37"/>
      <c r="S20" s="37"/>
      <c r="T20" s="37"/>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row>
    <row r="21" spans="1:64" ht="21" x14ac:dyDescent="0.35">
      <c r="A21" s="35"/>
      <c r="B21" s="35"/>
      <c r="C21" s="37"/>
      <c r="D21" s="44" t="s">
        <v>268</v>
      </c>
      <c r="E21" s="37"/>
      <c r="F21" s="37"/>
      <c r="G21" s="37"/>
      <c r="H21" s="37"/>
      <c r="I21" s="37"/>
      <c r="J21" s="37"/>
      <c r="K21" s="37"/>
      <c r="L21" s="37"/>
      <c r="M21" s="37"/>
      <c r="N21" s="37"/>
      <c r="O21" s="37"/>
      <c r="P21" s="47" t="s">
        <v>26</v>
      </c>
      <c r="Q21" s="46"/>
      <c r="R21" s="37"/>
      <c r="S21" s="37"/>
      <c r="T21" s="37"/>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row>
    <row r="22" spans="1:64" ht="21" x14ac:dyDescent="0.35">
      <c r="A22" s="35"/>
      <c r="B22" s="35"/>
      <c r="C22" s="37"/>
      <c r="D22" s="44" t="s">
        <v>269</v>
      </c>
      <c r="E22" s="37"/>
      <c r="F22" s="37"/>
      <c r="G22" s="37"/>
      <c r="H22" s="37"/>
      <c r="I22" s="37"/>
      <c r="J22" s="37"/>
      <c r="K22" s="37"/>
      <c r="L22" s="37"/>
      <c r="M22" s="37"/>
      <c r="N22" s="37"/>
      <c r="O22" s="37"/>
      <c r="P22" s="9" t="s">
        <v>27</v>
      </c>
      <c r="Q22" s="37"/>
      <c r="R22" s="37"/>
      <c r="S22" s="37"/>
      <c r="T22" s="37"/>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row>
    <row r="23" spans="1:64" ht="21" x14ac:dyDescent="0.35">
      <c r="A23" s="35"/>
      <c r="B23" s="35"/>
      <c r="C23" s="37"/>
      <c r="D23" s="44"/>
      <c r="E23" s="37"/>
      <c r="F23" s="37"/>
      <c r="G23" s="37"/>
      <c r="H23" s="37"/>
      <c r="I23" s="37"/>
      <c r="J23" s="37"/>
      <c r="K23" s="37"/>
      <c r="L23" s="37"/>
      <c r="M23" s="37"/>
      <c r="N23" s="37"/>
      <c r="O23" s="37"/>
      <c r="P23" s="37"/>
      <c r="Q23" s="37"/>
      <c r="R23" s="9"/>
      <c r="S23" s="37"/>
      <c r="T23" s="37"/>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row>
    <row r="24" spans="1:64" x14ac:dyDescent="0.25">
      <c r="A24" s="35"/>
      <c r="B24" s="35"/>
      <c r="C24" s="37"/>
      <c r="D24" s="37"/>
      <c r="E24" s="37"/>
      <c r="F24" s="37"/>
      <c r="G24" s="37"/>
      <c r="H24" s="37"/>
      <c r="I24" s="37"/>
      <c r="J24" s="37"/>
      <c r="K24" s="37"/>
      <c r="L24" s="37"/>
      <c r="M24" s="37"/>
      <c r="N24" s="37"/>
      <c r="O24" s="37"/>
      <c r="P24" s="37"/>
      <c r="Q24" s="37"/>
      <c r="R24" s="37"/>
      <c r="S24" s="37"/>
      <c r="T24" s="37"/>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row>
    <row r="25" spans="1:64" ht="9" customHeight="1" x14ac:dyDescent="0.25">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row>
    <row r="26" spans="1:64" ht="5.25" customHeight="1" x14ac:dyDescent="0.25">
      <c r="A26" s="35"/>
      <c r="B26" s="35"/>
      <c r="C26" s="35"/>
      <c r="D26" s="35"/>
      <c r="E26" s="35"/>
      <c r="F26" s="35"/>
      <c r="G26" s="35"/>
      <c r="H26" s="48"/>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64" x14ac:dyDescent="0.25">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row>
    <row r="28" spans="1:64" x14ac:dyDescent="0.25">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row>
    <row r="29" spans="1:64" x14ac:dyDescent="0.25">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row>
    <row r="30" spans="1:64" x14ac:dyDescent="0.25">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row>
    <row r="31" spans="1:64" x14ac:dyDescent="0.25">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row>
    <row r="32" spans="1:64" x14ac:dyDescent="0.25">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row>
    <row r="33" spans="1:64" x14ac:dyDescent="0.25">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row>
    <row r="34" spans="1:64" x14ac:dyDescent="0.25">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row>
    <row r="35" spans="1:64" x14ac:dyDescent="0.25">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row>
    <row r="36" spans="1:64" x14ac:dyDescent="0.25">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row>
    <row r="37" spans="1:64" x14ac:dyDescent="0.25">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row>
    <row r="38" spans="1:64" x14ac:dyDescent="0.25">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row>
    <row r="39" spans="1:64" x14ac:dyDescent="0.25">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row>
    <row r="40" spans="1:64" x14ac:dyDescent="0.25">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row>
    <row r="41" spans="1:64" x14ac:dyDescent="0.25">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row>
    <row r="42" spans="1:64" x14ac:dyDescent="0.2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row>
    <row r="43" spans="1:64" x14ac:dyDescent="0.2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row>
    <row r="44" spans="1:64" x14ac:dyDescent="0.2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row>
    <row r="45" spans="1:64" x14ac:dyDescent="0.2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row>
    <row r="46" spans="1:64"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row>
    <row r="47" spans="1:64" x14ac:dyDescent="0.2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row>
    <row r="48" spans="1:64" x14ac:dyDescent="0.2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row>
    <row r="49" spans="1:64" x14ac:dyDescent="0.2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row>
    <row r="50" spans="1:64" x14ac:dyDescent="0.2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row>
    <row r="51" spans="1:64" x14ac:dyDescent="0.2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row>
    <row r="52" spans="1:64" x14ac:dyDescent="0.2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row>
    <row r="53" spans="1:64" x14ac:dyDescent="0.2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row>
    <row r="54" spans="1:64" x14ac:dyDescent="0.2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row>
    <row r="55" spans="1:64" x14ac:dyDescent="0.2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row>
    <row r="56" spans="1:64" x14ac:dyDescent="0.2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row>
    <row r="57" spans="1:64" x14ac:dyDescent="0.2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row>
    <row r="58" spans="1:64" x14ac:dyDescent="0.2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row>
    <row r="59" spans="1:64" x14ac:dyDescent="0.2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row>
    <row r="60" spans="1:64" x14ac:dyDescent="0.2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row>
    <row r="61" spans="1:64" x14ac:dyDescent="0.2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row>
    <row r="62" spans="1:64" x14ac:dyDescent="0.2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row>
    <row r="63" spans="1:64" x14ac:dyDescent="0.2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row>
    <row r="64" spans="1:64" x14ac:dyDescent="0.2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row>
    <row r="65" spans="1:64" x14ac:dyDescent="0.2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row>
    <row r="66" spans="1:64" x14ac:dyDescent="0.2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row>
    <row r="67" spans="1:64" x14ac:dyDescent="0.2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row>
    <row r="68" spans="1:64" x14ac:dyDescent="0.2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row>
    <row r="69" spans="1:64" x14ac:dyDescent="0.2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row>
    <row r="70" spans="1:64" x14ac:dyDescent="0.2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row>
    <row r="71" spans="1:64" x14ac:dyDescent="0.2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row>
    <row r="72" spans="1:64" x14ac:dyDescent="0.2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row>
    <row r="73" spans="1:64" x14ac:dyDescent="0.2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row>
    <row r="74" spans="1:64" x14ac:dyDescent="0.2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row>
    <row r="75" spans="1:64" x14ac:dyDescent="0.2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row>
    <row r="76" spans="1:64" x14ac:dyDescent="0.2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row>
    <row r="77" spans="1:64" x14ac:dyDescent="0.2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row>
    <row r="78" spans="1:64" x14ac:dyDescent="0.2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row>
    <row r="79" spans="1:64" x14ac:dyDescent="0.2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row>
    <row r="80" spans="1:64" x14ac:dyDescent="0.2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row>
    <row r="81" spans="1:64" x14ac:dyDescent="0.2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row>
    <row r="82" spans="1:64" x14ac:dyDescent="0.2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row>
    <row r="83" spans="1:64" x14ac:dyDescent="0.2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row>
    <row r="84" spans="1:64" x14ac:dyDescent="0.2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row>
    <row r="85" spans="1:64" x14ac:dyDescent="0.2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row>
    <row r="86" spans="1:64" x14ac:dyDescent="0.2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row>
    <row r="87" spans="1:64" x14ac:dyDescent="0.2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row>
    <row r="88" spans="1:64" x14ac:dyDescent="0.2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row>
    <row r="89" spans="1:64" x14ac:dyDescent="0.2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row>
    <row r="90" spans="1:64" x14ac:dyDescent="0.2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row>
    <row r="91" spans="1:64" x14ac:dyDescent="0.2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row>
    <row r="92" spans="1:64" x14ac:dyDescent="0.2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row>
    <row r="93" spans="1:64" x14ac:dyDescent="0.2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row>
    <row r="94" spans="1:64" x14ac:dyDescent="0.2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row>
    <row r="95" spans="1:64" x14ac:dyDescent="0.2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row>
    <row r="96" spans="1:64" x14ac:dyDescent="0.2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row>
    <row r="97" spans="1:64" x14ac:dyDescent="0.2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row>
    <row r="98" spans="1:64" x14ac:dyDescent="0.2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row>
    <row r="99" spans="1:64" x14ac:dyDescent="0.2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row>
    <row r="100" spans="1:64" x14ac:dyDescent="0.25">
      <c r="AC100" s="35"/>
      <c r="AD100" s="35"/>
    </row>
    <row r="101" spans="1:64" x14ac:dyDescent="0.25">
      <c r="AC101" s="35"/>
      <c r="AD101" s="35"/>
    </row>
  </sheetData>
  <hyperlinks>
    <hyperlink ref="P22" r:id="rId1" xr:uid="{00000000-0004-0000-0000-000000000000}"/>
    <hyperlink ref="D13" location="'Balance Sheet'!A1" display="2. Balance Sheet" xr:uid="{00000000-0004-0000-0000-000001000000}"/>
    <hyperlink ref="D11" location="Dashboard!A1" display="1. Dashboard" xr:uid="{00000000-0004-0000-0000-000002000000}"/>
    <hyperlink ref="D12" location="KPIs!A1" display="2. KPIs" xr:uid="{00000000-0004-0000-0000-000003000000}"/>
    <hyperlink ref="D14" location="'P&amp;L'!A1" display="4. Income Statement" xr:uid="{00000000-0004-0000-0000-000004000000}"/>
    <hyperlink ref="D15" location="'NII NFM'!A1" display="5. NII-Fees" xr:uid="{00000000-0004-0000-0000-000005000000}"/>
    <hyperlink ref="D16" location="Loans!A1" display="6. Loan Book" xr:uid="{00000000-0004-0000-0000-000006000000}"/>
    <hyperlink ref="D17" location="'Customer Funds'!A1" display="7. Customer Funds" xr:uid="{00000000-0004-0000-0000-000007000000}"/>
    <hyperlink ref="D18" location="Securities!A1" display="8. Securities" xr:uid="{00000000-0004-0000-0000-000008000000}"/>
    <hyperlink ref="D19" location="Capital!A1" display="9. Capital" xr:uid="{00000000-0004-0000-0000-000009000000}"/>
    <hyperlink ref="D22" location="Glossary!A1" display="10. Glossary" xr:uid="{00000000-0004-0000-0000-00000A000000}"/>
    <hyperlink ref="D20" location="'Asset Quality'!A1" display="10. Asset Quality" xr:uid="{DCAB97DC-3D74-4C2E-83B1-ACEE4911A81B}"/>
    <hyperlink ref="D21" location="'IFRS9 stages'!A1" display="11. IFRS 9 stages" xr:uid="{5C8A9A88-8F47-473A-9389-E9485DAA8853}"/>
  </hyperlinks>
  <pageMargins left="0.7" right="0.7" top="0.75" bottom="0.75" header="0.3" footer="0.3"/>
  <pageSetup paperSize="9" scale="4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C1:N30"/>
  <sheetViews>
    <sheetView zoomScale="85" zoomScaleNormal="85" workbookViewId="0">
      <selection activeCell="L5" sqref="L5"/>
    </sheetView>
  </sheetViews>
  <sheetFormatPr defaultColWidth="9.28515625" defaultRowHeight="15" x14ac:dyDescent="0.25"/>
  <cols>
    <col min="1" max="1" width="5.42578125" style="1" customWidth="1"/>
    <col min="2" max="2" width="4.7109375" style="1" customWidth="1"/>
    <col min="3" max="3" width="35.7109375" style="1" customWidth="1"/>
    <col min="4" max="4" width="16.28515625" style="14" customWidth="1"/>
    <col min="5" max="5" width="15.28515625" style="14" customWidth="1"/>
    <col min="6" max="6" width="14.28515625" style="14" customWidth="1"/>
    <col min="7" max="7" width="12" style="14" customWidth="1"/>
    <col min="8" max="8" width="14.42578125" style="14" customWidth="1"/>
    <col min="9" max="10" width="15.28515625" style="14" customWidth="1"/>
    <col min="11" max="11" width="9.28515625" style="1"/>
    <col min="12" max="12" width="10.5703125" style="1" bestFit="1" customWidth="1"/>
    <col min="13" max="13" width="9.28515625" style="1"/>
    <col min="14" max="14" width="9.5703125" style="1" bestFit="1" customWidth="1"/>
    <col min="15" max="16384" width="9.28515625" style="1"/>
  </cols>
  <sheetData>
    <row r="1" spans="3:14" ht="18.75" customHeight="1" x14ac:dyDescent="0.25">
      <c r="C1" s="37"/>
      <c r="D1" s="223"/>
      <c r="E1" s="223"/>
      <c r="F1" s="223"/>
      <c r="G1" s="223"/>
      <c r="H1" s="223"/>
      <c r="I1" s="223"/>
      <c r="J1" s="223"/>
    </row>
    <row r="2" spans="3:14" ht="15.75" customHeight="1" x14ac:dyDescent="0.25">
      <c r="C2" s="37"/>
      <c r="D2" s="223"/>
      <c r="E2" s="223"/>
      <c r="F2" s="223"/>
      <c r="G2" s="223"/>
      <c r="H2" s="223"/>
      <c r="I2" s="223"/>
      <c r="J2" s="223"/>
    </row>
    <row r="3" spans="3:14" x14ac:dyDescent="0.25">
      <c r="C3" s="37"/>
      <c r="D3" s="223"/>
      <c r="E3" s="223"/>
      <c r="F3" s="223"/>
      <c r="G3" s="223"/>
      <c r="H3" s="223"/>
      <c r="I3" s="223"/>
      <c r="J3" s="223"/>
    </row>
    <row r="4" spans="3:14" ht="23.25" customHeight="1" x14ac:dyDescent="0.35">
      <c r="C4" s="15"/>
      <c r="D4" s="16"/>
      <c r="E4" s="16"/>
      <c r="F4" s="16"/>
      <c r="G4" s="16"/>
      <c r="H4" s="16"/>
      <c r="I4" s="16"/>
      <c r="J4" s="16"/>
    </row>
    <row r="5" spans="3:14" ht="23.25" customHeight="1" x14ac:dyDescent="0.35">
      <c r="C5" s="15" t="s">
        <v>140</v>
      </c>
      <c r="D5" s="16"/>
      <c r="E5" s="16"/>
      <c r="F5" s="16"/>
      <c r="G5" s="16"/>
      <c r="H5" s="16"/>
      <c r="I5" s="16"/>
      <c r="J5" s="16"/>
      <c r="L5" s="112" t="s">
        <v>160</v>
      </c>
    </row>
    <row r="6" spans="3:14" ht="23.25" customHeight="1" x14ac:dyDescent="0.35">
      <c r="C6" s="15"/>
      <c r="D6" s="16"/>
      <c r="E6" s="16"/>
      <c r="F6" s="16"/>
      <c r="G6" s="16"/>
      <c r="H6" s="16"/>
      <c r="I6" s="16"/>
      <c r="J6" s="16"/>
      <c r="N6" s="249"/>
    </row>
    <row r="7" spans="3:14" x14ac:dyDescent="0.25">
      <c r="C7" s="17" t="s">
        <v>28</v>
      </c>
      <c r="D7" s="18" t="s">
        <v>20</v>
      </c>
      <c r="E7" s="18" t="s">
        <v>21</v>
      </c>
      <c r="F7" s="18" t="s">
        <v>3</v>
      </c>
      <c r="G7" s="18" t="s">
        <v>22</v>
      </c>
      <c r="H7" s="18" t="s">
        <v>23</v>
      </c>
      <c r="I7" s="280" t="s">
        <v>162</v>
      </c>
      <c r="J7" s="119" t="s">
        <v>270</v>
      </c>
      <c r="N7" s="248"/>
    </row>
    <row r="8" spans="3:14" x14ac:dyDescent="0.25">
      <c r="C8" s="19"/>
      <c r="D8" s="20"/>
      <c r="E8" s="21"/>
      <c r="F8" s="21"/>
      <c r="G8" s="21"/>
      <c r="H8" s="21"/>
      <c r="I8" s="281"/>
      <c r="J8" s="22"/>
      <c r="N8" s="248"/>
    </row>
    <row r="9" spans="3:14" ht="20.100000000000001" customHeight="1" x14ac:dyDescent="0.25">
      <c r="C9" s="23" t="s">
        <v>142</v>
      </c>
      <c r="D9" s="24"/>
      <c r="E9" s="25"/>
      <c r="F9" s="25"/>
      <c r="G9" s="25"/>
      <c r="H9" s="25"/>
      <c r="I9" s="282"/>
      <c r="J9" s="26"/>
      <c r="N9" s="248"/>
    </row>
    <row r="10" spans="3:14" ht="20.100000000000001" customHeight="1" x14ac:dyDescent="0.25">
      <c r="C10" s="27" t="s">
        <v>143</v>
      </c>
      <c r="D10" s="28">
        <v>158.22105048999998</v>
      </c>
      <c r="E10" s="28">
        <v>183.04700286000002</v>
      </c>
      <c r="F10" s="28">
        <v>183.52444651999997</v>
      </c>
      <c r="G10" s="28">
        <v>273.69850180999998</v>
      </c>
      <c r="H10" s="28">
        <v>273.26575397999994</v>
      </c>
      <c r="I10" s="283">
        <v>467.81734499999999</v>
      </c>
      <c r="J10" s="120">
        <v>491.39205700000002</v>
      </c>
      <c r="N10" s="249"/>
    </row>
    <row r="11" spans="3:14" ht="20.100000000000001" customHeight="1" x14ac:dyDescent="0.25">
      <c r="C11" s="27" t="s">
        <v>144</v>
      </c>
      <c r="D11" s="28">
        <v>158.22105048999998</v>
      </c>
      <c r="E11" s="28">
        <v>243.04700286000002</v>
      </c>
      <c r="F11" s="28">
        <v>243.52444651999997</v>
      </c>
      <c r="G11" s="28">
        <v>273.69850180999998</v>
      </c>
      <c r="H11" s="28">
        <v>273.26575397999994</v>
      </c>
      <c r="I11" s="283">
        <v>467.81734499999999</v>
      </c>
      <c r="J11" s="120">
        <v>491.39205700000002</v>
      </c>
      <c r="N11" s="249"/>
    </row>
    <row r="12" spans="3:14" ht="20.100000000000001" customHeight="1" x14ac:dyDescent="0.25">
      <c r="C12" s="27" t="s">
        <v>145</v>
      </c>
      <c r="D12" s="28">
        <v>1495.5960827700001</v>
      </c>
      <c r="E12" s="28">
        <v>1822.1066971800001</v>
      </c>
      <c r="F12" s="28">
        <v>1967.04965014</v>
      </c>
      <c r="G12" s="28">
        <v>2139.0919149599999</v>
      </c>
      <c r="H12" s="28">
        <v>2357.2104211700002</v>
      </c>
      <c r="I12" s="283">
        <f>2684.4857063618</f>
        <v>2684.4857063618001</v>
      </c>
      <c r="J12" s="22">
        <v>3090.9065120814334</v>
      </c>
      <c r="L12" s="163"/>
    </row>
    <row r="13" spans="3:14" ht="20.100000000000001" customHeight="1" x14ac:dyDescent="0.25">
      <c r="C13" s="29" t="s">
        <v>146</v>
      </c>
      <c r="D13" s="30">
        <v>0.10579129773926532</v>
      </c>
      <c r="E13" s="30">
        <v>0.10045899240878395</v>
      </c>
      <c r="F13" s="30">
        <v>9.3299346311333867E-2</v>
      </c>
      <c r="G13" s="30">
        <v>0.12795079065834253</v>
      </c>
      <c r="H13" s="118">
        <v>0.11592760303696802</v>
      </c>
      <c r="I13" s="118">
        <v>0.17426702771832225</v>
      </c>
      <c r="J13" s="121">
        <f>J10/J12</f>
        <v>0.15897991578823065</v>
      </c>
      <c r="L13" s="163"/>
    </row>
    <row r="14" spans="3:14" ht="20.100000000000001" customHeight="1" x14ac:dyDescent="0.25">
      <c r="C14" s="29" t="s">
        <v>141</v>
      </c>
      <c r="D14" s="30">
        <v>0.10579129773926532</v>
      </c>
      <c r="E14" s="30">
        <v>0.13338790930089545</v>
      </c>
      <c r="F14" s="30">
        <v>0.12380188090456573</v>
      </c>
      <c r="G14" s="30">
        <v>0.12795079065834253</v>
      </c>
      <c r="H14" s="118">
        <v>0.11592760303696802</v>
      </c>
      <c r="I14" s="118">
        <v>0.17426702771832225</v>
      </c>
      <c r="J14" s="121">
        <f>J11/J12</f>
        <v>0.15897991578823065</v>
      </c>
      <c r="L14" s="163"/>
    </row>
    <row r="15" spans="3:14" ht="20.100000000000001" customHeight="1" x14ac:dyDescent="0.25">
      <c r="C15" s="31"/>
      <c r="D15" s="32"/>
      <c r="E15" s="21"/>
      <c r="F15" s="21"/>
      <c r="G15" s="21"/>
      <c r="H15" s="21"/>
      <c r="I15" s="281"/>
      <c r="J15" s="22"/>
      <c r="L15" s="163"/>
    </row>
    <row r="16" spans="3:14" ht="20.100000000000001" customHeight="1" x14ac:dyDescent="0.25">
      <c r="C16" s="23" t="s">
        <v>147</v>
      </c>
      <c r="D16" s="24"/>
      <c r="E16" s="25"/>
      <c r="F16" s="25"/>
      <c r="G16" s="25"/>
      <c r="H16" s="25"/>
      <c r="I16" s="282"/>
      <c r="J16" s="26"/>
      <c r="L16" s="163"/>
    </row>
    <row r="17" spans="3:10" ht="20.100000000000001" customHeight="1" x14ac:dyDescent="0.25">
      <c r="C17" s="27" t="s">
        <v>143</v>
      </c>
      <c r="D17" s="28">
        <v>165.65793663999997</v>
      </c>
      <c r="E17" s="28">
        <v>192.19738102000002</v>
      </c>
      <c r="F17" s="28">
        <v>189.19406222999999</v>
      </c>
      <c r="G17" s="28">
        <v>281.27235760834009</v>
      </c>
      <c r="H17" s="28">
        <v>280.83960977999999</v>
      </c>
      <c r="I17" s="284">
        <v>476.38454054581001</v>
      </c>
      <c r="J17" s="122">
        <v>494.72039774157997</v>
      </c>
    </row>
    <row r="18" spans="3:10" ht="20.100000000000001" customHeight="1" x14ac:dyDescent="0.25">
      <c r="C18" s="27" t="s">
        <v>144</v>
      </c>
      <c r="D18" s="28">
        <v>165.65793663999997</v>
      </c>
      <c r="E18" s="28">
        <v>252.19738102000002</v>
      </c>
      <c r="F18" s="28">
        <v>249.19406222999999</v>
      </c>
      <c r="G18" s="28">
        <v>281.27235760834009</v>
      </c>
      <c r="H18" s="28">
        <v>280.83960977999999</v>
      </c>
      <c r="I18" s="284">
        <v>476.38454054581001</v>
      </c>
      <c r="J18" s="122">
        <v>494.72039774157997</v>
      </c>
    </row>
    <row r="19" spans="3:10" ht="20.100000000000001" customHeight="1" x14ac:dyDescent="0.25">
      <c r="C19" s="27" t="s">
        <v>145</v>
      </c>
      <c r="D19" s="28">
        <v>1504.1114154700001</v>
      </c>
      <c r="E19" s="28">
        <v>1831.5808391500002</v>
      </c>
      <c r="F19" s="28">
        <v>1974.51278475</v>
      </c>
      <c r="G19" s="28">
        <v>2141.7415616400003</v>
      </c>
      <c r="H19" s="28">
        <v>2360.8667358299999</v>
      </c>
      <c r="I19" s="284">
        <v>2687.7438707255301</v>
      </c>
      <c r="J19" s="22">
        <f>SUM(J25:J27)/1000</f>
        <v>3092.2748449686942</v>
      </c>
    </row>
    <row r="20" spans="3:10" ht="20.100000000000001" customHeight="1" x14ac:dyDescent="0.25">
      <c r="C20" s="29" t="s">
        <v>146</v>
      </c>
      <c r="D20" s="30">
        <v>0.11013674581296606</v>
      </c>
      <c r="E20" s="30">
        <v>0.10493524332193548</v>
      </c>
      <c r="F20" s="30">
        <v>9.5818099376831598E-2</v>
      </c>
      <c r="G20" s="30">
        <v>0.13132880392579244</v>
      </c>
      <c r="H20" s="118">
        <v>0.11895614670569975</v>
      </c>
      <c r="I20" s="229">
        <v>0.17724328040871518</v>
      </c>
      <c r="J20" s="121">
        <f>J17/J19</f>
        <v>0.159985907639005</v>
      </c>
    </row>
    <row r="21" spans="3:10" ht="20.100000000000001" customHeight="1" x14ac:dyDescent="0.25">
      <c r="C21" s="29" t="s">
        <v>141</v>
      </c>
      <c r="D21" s="30">
        <v>0.11013674581296606</v>
      </c>
      <c r="E21" s="30">
        <v>0.1376938301762535</v>
      </c>
      <c r="F21" s="30">
        <v>0.12620534247974055</v>
      </c>
      <c r="G21" s="30">
        <v>0.13132880392579244</v>
      </c>
      <c r="H21" s="118">
        <v>0.11895614670569975</v>
      </c>
      <c r="I21" s="229">
        <v>0.17724328040871518</v>
      </c>
      <c r="J21" s="121">
        <f>J18/J19</f>
        <v>0.159985907639005</v>
      </c>
    </row>
    <row r="22" spans="3:10" ht="20.100000000000001" customHeight="1" x14ac:dyDescent="0.25">
      <c r="C22" s="27"/>
      <c r="D22" s="28"/>
      <c r="E22" s="21"/>
      <c r="F22" s="21"/>
      <c r="G22" s="21"/>
      <c r="H22" s="21"/>
      <c r="I22" s="281"/>
      <c r="J22" s="22"/>
    </row>
    <row r="23" spans="3:10" ht="20.100000000000001" customHeight="1" x14ac:dyDescent="0.25">
      <c r="C23" s="33" t="s">
        <v>148</v>
      </c>
      <c r="D23" s="34"/>
      <c r="I23" s="285"/>
      <c r="J23" s="75"/>
    </row>
    <row r="24" spans="3:10" ht="20.100000000000001" customHeight="1" x14ac:dyDescent="0.25">
      <c r="C24" s="81" t="s">
        <v>33</v>
      </c>
      <c r="D24" s="109"/>
      <c r="E24" s="110"/>
      <c r="F24" s="110"/>
      <c r="G24" s="110"/>
      <c r="H24" s="110"/>
      <c r="I24" s="286"/>
      <c r="J24" s="123"/>
    </row>
    <row r="25" spans="3:10" ht="20.100000000000001" customHeight="1" x14ac:dyDescent="0.25">
      <c r="C25" s="92" t="s">
        <v>149</v>
      </c>
      <c r="D25" s="111">
        <v>1317268.9111656905</v>
      </c>
      <c r="E25" s="111">
        <v>1613851.7831731599</v>
      </c>
      <c r="F25" s="111">
        <v>1731049.96593797</v>
      </c>
      <c r="G25" s="111">
        <v>1904197.2048347299</v>
      </c>
      <c r="H25" s="111">
        <v>2092230.73673396</v>
      </c>
      <c r="I25" s="287">
        <v>2314899.8023533206</v>
      </c>
      <c r="J25" s="124">
        <v>2716191.1047841287</v>
      </c>
    </row>
    <row r="26" spans="3:10" ht="20.100000000000001" customHeight="1" x14ac:dyDescent="0.25">
      <c r="C26" s="92" t="s">
        <v>150</v>
      </c>
      <c r="D26" s="111">
        <v>137653.01264561931</v>
      </c>
      <c r="E26" s="111">
        <v>116218.98258431598</v>
      </c>
      <c r="F26" s="111">
        <v>141952.74540806381</v>
      </c>
      <c r="G26" s="111">
        <v>136034.28341641853</v>
      </c>
      <c r="H26" s="111">
        <v>167125.92570399516</v>
      </c>
      <c r="I26" s="287">
        <v>161132.54459313108</v>
      </c>
      <c r="J26" s="124">
        <v>165287.06756057197</v>
      </c>
    </row>
    <row r="27" spans="3:10" ht="20.100000000000001" customHeight="1" x14ac:dyDescent="0.25">
      <c r="C27" s="92" t="s">
        <v>151</v>
      </c>
      <c r="D27" s="111">
        <v>49189.49166</v>
      </c>
      <c r="E27" s="111">
        <v>101510.073394248</v>
      </c>
      <c r="F27" s="111">
        <v>101510.073394248</v>
      </c>
      <c r="G27" s="111">
        <v>101510.073394248</v>
      </c>
      <c r="H27" s="111">
        <v>101510.073394248</v>
      </c>
      <c r="I27" s="287">
        <v>210796.67262399313</v>
      </c>
      <c r="J27" s="125">
        <v>210796.67262399313</v>
      </c>
    </row>
    <row r="30" spans="3:10" x14ac:dyDescent="0.25">
      <c r="E30" s="170"/>
      <c r="F30" s="170"/>
      <c r="G30" s="170"/>
      <c r="H30" s="170"/>
      <c r="I30" s="170"/>
      <c r="J30" s="170"/>
    </row>
  </sheetData>
  <hyperlinks>
    <hyperlink ref="L5" location="Cover!A1" display="cover" xr:uid="{7A349C81-6BF8-4A25-A300-5AF692226226}"/>
  </hyperlinks>
  <pageMargins left="0.7" right="0.7" top="0.75" bottom="0.75" header="0.3" footer="0.3"/>
  <pageSetup paperSize="9" scale="7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0B52F-EAAA-4A0D-B91B-88BD0243C8A2}">
  <sheetPr>
    <tabColor theme="5"/>
  </sheetPr>
  <dimension ref="C1:N81"/>
  <sheetViews>
    <sheetView zoomScale="85" zoomScaleNormal="85" workbookViewId="0">
      <selection activeCell="K5" sqref="K5"/>
    </sheetView>
  </sheetViews>
  <sheetFormatPr defaultColWidth="9.42578125" defaultRowHeight="12.75" x14ac:dyDescent="0.2"/>
  <cols>
    <col min="1" max="1" width="5.42578125" style="11" customWidth="1"/>
    <col min="2" max="2" width="4.5703125" style="11" customWidth="1"/>
    <col min="3" max="3" width="40.42578125" style="11" customWidth="1"/>
    <col min="4" max="4" width="15.42578125" style="11" customWidth="1"/>
    <col min="5" max="5" width="14.42578125" style="11" customWidth="1"/>
    <col min="6" max="6" width="12" style="69" customWidth="1"/>
    <col min="7" max="7" width="14.42578125" style="69" customWidth="1"/>
    <col min="8" max="9" width="14.42578125" style="11" customWidth="1"/>
    <col min="10" max="16384" width="9.42578125" style="11"/>
  </cols>
  <sheetData>
    <row r="1" spans="3:14" ht="18.75" customHeight="1" x14ac:dyDescent="0.2">
      <c r="C1" s="225"/>
      <c r="D1" s="225"/>
      <c r="E1" s="225"/>
      <c r="F1" s="226"/>
      <c r="G1" s="226"/>
      <c r="H1" s="225"/>
      <c r="I1" s="225"/>
    </row>
    <row r="2" spans="3:14" ht="15.75" customHeight="1" x14ac:dyDescent="0.2">
      <c r="C2" s="225"/>
      <c r="D2" s="225"/>
      <c r="E2" s="225"/>
      <c r="F2" s="226"/>
      <c r="G2" s="226"/>
      <c r="H2" s="225"/>
      <c r="I2" s="225"/>
    </row>
    <row r="3" spans="3:14" x14ac:dyDescent="0.2">
      <c r="C3" s="225"/>
      <c r="D3" s="225"/>
      <c r="E3" s="225"/>
      <c r="F3" s="226"/>
      <c r="G3" s="226"/>
      <c r="H3" s="225"/>
      <c r="I3" s="225"/>
    </row>
    <row r="4" spans="3:14" ht="23.25" customHeight="1" x14ac:dyDescent="0.2">
      <c r="C4" s="127"/>
      <c r="D4" s="127"/>
      <c r="E4" s="127"/>
      <c r="F4" s="171"/>
      <c r="G4" s="171"/>
      <c r="H4" s="127"/>
      <c r="I4" s="127"/>
    </row>
    <row r="5" spans="3:14" ht="23.25" customHeight="1" x14ac:dyDescent="0.25">
      <c r="C5" s="128" t="s">
        <v>176</v>
      </c>
      <c r="D5" s="127"/>
      <c r="E5" s="127"/>
      <c r="F5" s="171"/>
      <c r="G5" s="171"/>
      <c r="H5" s="127"/>
      <c r="I5" s="127"/>
      <c r="K5" s="112" t="s">
        <v>160</v>
      </c>
    </row>
    <row r="6" spans="3:14" ht="23.25" customHeight="1" x14ac:dyDescent="0.2">
      <c r="C6" s="127"/>
      <c r="D6" s="127"/>
      <c r="E6" s="127"/>
      <c r="F6" s="171"/>
      <c r="G6" s="171"/>
      <c r="H6" s="127"/>
      <c r="I6" s="127"/>
    </row>
    <row r="7" spans="3:14" x14ac:dyDescent="0.2">
      <c r="C7" s="3" t="s">
        <v>28</v>
      </c>
      <c r="D7" s="4" t="s">
        <v>21</v>
      </c>
      <c r="E7" s="4" t="s">
        <v>3</v>
      </c>
      <c r="F7" s="4" t="s">
        <v>22</v>
      </c>
      <c r="G7" s="4" t="s">
        <v>23</v>
      </c>
      <c r="H7" s="4" t="s">
        <v>162</v>
      </c>
      <c r="I7" s="4" t="s">
        <v>270</v>
      </c>
    </row>
    <row r="9" spans="3:14" ht="20.100000000000001" customHeight="1" x14ac:dyDescent="0.2">
      <c r="C9" s="81" t="s">
        <v>52</v>
      </c>
      <c r="D9" s="185">
        <v>1693.3118877585146</v>
      </c>
      <c r="E9" s="185">
        <v>1872.4236681485659</v>
      </c>
      <c r="F9" s="185">
        <v>2044.3775216206895</v>
      </c>
      <c r="G9" s="185">
        <v>2235.6603325871356</v>
      </c>
      <c r="H9" s="230">
        <v>2458.0230511255099</v>
      </c>
      <c r="I9" s="230">
        <v>2793.0969606793333</v>
      </c>
      <c r="L9" s="263"/>
    </row>
    <row r="10" spans="3:14" ht="20.100000000000001" customHeight="1" x14ac:dyDescent="0.2">
      <c r="C10" s="84" t="s">
        <v>167</v>
      </c>
      <c r="D10" s="186">
        <v>1608.5829999999999</v>
      </c>
      <c r="E10" s="186">
        <v>1783.261</v>
      </c>
      <c r="F10" s="186">
        <v>1935.4430000000002</v>
      </c>
      <c r="G10" s="186">
        <v>2114.4879999999998</v>
      </c>
      <c r="H10" s="231">
        <v>2327.1235066316776</v>
      </c>
      <c r="I10" s="236">
        <v>2651.4</v>
      </c>
      <c r="L10" s="264"/>
      <c r="M10" s="264"/>
      <c r="N10" s="237"/>
    </row>
    <row r="11" spans="3:14" ht="20.100000000000001" customHeight="1" x14ac:dyDescent="0.2">
      <c r="C11" s="84" t="s">
        <v>44</v>
      </c>
      <c r="D11" s="183">
        <v>59.311001956198112</v>
      </c>
      <c r="E11" s="183">
        <v>66.147483340306806</v>
      </c>
      <c r="F11" s="183">
        <v>79.370351294142992</v>
      </c>
      <c r="G11" s="183">
        <v>86.87901227611151</v>
      </c>
      <c r="H11" s="231">
        <v>98.198219040386192</v>
      </c>
      <c r="I11" s="242">
        <v>103.69810244031264</v>
      </c>
      <c r="L11" s="264"/>
      <c r="N11" s="237"/>
    </row>
    <row r="12" spans="3:14" ht="20.100000000000001" customHeight="1" x14ac:dyDescent="0.2">
      <c r="C12" s="84" t="s">
        <v>177</v>
      </c>
      <c r="D12" s="183">
        <v>25.417885802316427</v>
      </c>
      <c r="E12" s="183">
        <v>23.01518480825915</v>
      </c>
      <c r="F12" s="183">
        <v>29.564170326546389</v>
      </c>
      <c r="G12" s="183">
        <v>34.493320311024199</v>
      </c>
      <c r="H12" s="231">
        <v>32.701325453442614</v>
      </c>
      <c r="I12" s="242">
        <v>38</v>
      </c>
      <c r="L12" s="264"/>
      <c r="N12" s="237"/>
    </row>
    <row r="13" spans="3:14" ht="20.100000000000001" customHeight="1" x14ac:dyDescent="0.2">
      <c r="C13" s="84"/>
      <c r="D13" s="172"/>
      <c r="E13" s="130"/>
      <c r="F13" s="173"/>
      <c r="G13" s="173"/>
      <c r="H13" s="84"/>
      <c r="I13" s="238"/>
      <c r="L13" s="264"/>
      <c r="N13" s="237"/>
    </row>
    <row r="14" spans="3:14" ht="20.100000000000001" customHeight="1" x14ac:dyDescent="0.2">
      <c r="C14" s="81" t="s">
        <v>178</v>
      </c>
      <c r="D14" s="185">
        <v>7.6353742314136035</v>
      </c>
      <c r="E14" s="185">
        <v>10.236485569999999</v>
      </c>
      <c r="F14" s="185">
        <v>10.971320352833693</v>
      </c>
      <c r="G14" s="185">
        <v>11.006102846907602</v>
      </c>
      <c r="H14" s="230">
        <v>11.127818040000001</v>
      </c>
      <c r="I14" s="239">
        <v>30.9626938</v>
      </c>
      <c r="L14" s="264"/>
      <c r="M14" s="264"/>
      <c r="N14" s="237"/>
    </row>
    <row r="15" spans="3:14" ht="20.100000000000001" customHeight="1" x14ac:dyDescent="0.2">
      <c r="C15" s="84" t="s">
        <v>167</v>
      </c>
      <c r="D15" s="186">
        <v>5.7583410257379279</v>
      </c>
      <c r="E15" s="186">
        <v>8.3304438300000001</v>
      </c>
      <c r="F15" s="186">
        <v>9.0717147049958555</v>
      </c>
      <c r="G15" s="186">
        <v>9.1220458896103054</v>
      </c>
      <c r="H15" s="231">
        <v>9.3178647800000007</v>
      </c>
      <c r="I15" s="236">
        <v>29.16590661</v>
      </c>
      <c r="L15" s="264"/>
      <c r="N15" s="237"/>
    </row>
    <row r="16" spans="3:14" ht="20.100000000000001" customHeight="1" x14ac:dyDescent="0.2">
      <c r="C16" s="84" t="s">
        <v>44</v>
      </c>
      <c r="D16" s="186">
        <v>0</v>
      </c>
      <c r="E16" s="186">
        <v>0</v>
      </c>
      <c r="F16" s="186">
        <v>0</v>
      </c>
      <c r="G16" s="186">
        <v>9.01099E-3</v>
      </c>
      <c r="H16" s="231">
        <v>8.5337099999999999E-3</v>
      </c>
      <c r="I16" s="236">
        <v>8.1605699999999989E-3</v>
      </c>
      <c r="N16" s="237"/>
    </row>
    <row r="17" spans="3:14" ht="20.100000000000001" customHeight="1" x14ac:dyDescent="0.2">
      <c r="C17" s="84" t="s">
        <v>177</v>
      </c>
      <c r="D17" s="186">
        <v>1.8770332056756756</v>
      </c>
      <c r="E17" s="186">
        <v>1.9060417399999998</v>
      </c>
      <c r="F17" s="186">
        <v>1.8996056478378378</v>
      </c>
      <c r="G17" s="186">
        <v>1.740459672973</v>
      </c>
      <c r="H17" s="231">
        <v>1.8014195499999999</v>
      </c>
      <c r="I17" s="236">
        <v>1.7886266199999998</v>
      </c>
      <c r="N17" s="237"/>
    </row>
    <row r="18" spans="3:14" ht="20.100000000000001" customHeight="1" x14ac:dyDescent="0.2">
      <c r="D18" s="129"/>
      <c r="E18" s="129"/>
      <c r="F18" s="129"/>
      <c r="G18" s="129"/>
      <c r="H18" s="231"/>
      <c r="I18" s="238"/>
      <c r="N18" s="237"/>
    </row>
    <row r="19" spans="3:14" ht="20.100000000000001" customHeight="1" x14ac:dyDescent="0.2">
      <c r="C19" s="81" t="s">
        <v>179</v>
      </c>
      <c r="D19" s="267">
        <v>4.5091363774223351E-3</v>
      </c>
      <c r="E19" s="267">
        <v>5.4669708272389742E-3</v>
      </c>
      <c r="F19" s="267">
        <v>5.3665823639736212E-3</v>
      </c>
      <c r="G19" s="267">
        <v>4.9229763065891117E-3</v>
      </c>
      <c r="H19" s="267">
        <v>4.5271414500790298E-3</v>
      </c>
      <c r="I19" s="268">
        <v>1.1091969113494417E-2</v>
      </c>
      <c r="N19" s="237"/>
    </row>
    <row r="20" spans="3:14" ht="20.100000000000001" customHeight="1" x14ac:dyDescent="0.2">
      <c r="C20" s="84" t="s">
        <v>167</v>
      </c>
      <c r="D20" s="269">
        <v>3.5797599662174277E-3</v>
      </c>
      <c r="E20" s="269">
        <v>4.6714663921882437E-3</v>
      </c>
      <c r="F20" s="269">
        <v>4.6871515745986088E-3</v>
      </c>
      <c r="G20" s="269">
        <v>4.3140684125945886E-3</v>
      </c>
      <c r="H20" s="270">
        <v>4.0040267538214392E-3</v>
      </c>
      <c r="I20" s="243">
        <v>1.1004417339278516E-2</v>
      </c>
      <c r="N20" s="237"/>
    </row>
    <row r="21" spans="3:14" ht="20.100000000000001" customHeight="1" x14ac:dyDescent="0.2">
      <c r="C21" s="84" t="s">
        <v>44</v>
      </c>
      <c r="D21" s="269">
        <v>0</v>
      </c>
      <c r="E21" s="269">
        <v>0</v>
      </c>
      <c r="F21" s="269">
        <v>0</v>
      </c>
      <c r="G21" s="269">
        <v>1.0371883569949019E-4</v>
      </c>
      <c r="H21" s="270">
        <v>8.6902899903819257E-5</v>
      </c>
      <c r="I21" s="243">
        <v>7.8695461227915172E-5</v>
      </c>
      <c r="N21" s="237"/>
    </row>
    <row r="22" spans="3:14" ht="20.100000000000001" customHeight="1" x14ac:dyDescent="0.2">
      <c r="C22" s="84" t="s">
        <v>177</v>
      </c>
      <c r="D22" s="269">
        <v>7.3846944638669143E-2</v>
      </c>
      <c r="E22" s="269">
        <v>8.281670366235791E-2</v>
      </c>
      <c r="F22" s="269">
        <v>6.4253643070515509E-2</v>
      </c>
      <c r="G22" s="269">
        <v>5.0457875822894974E-2</v>
      </c>
      <c r="H22" s="270">
        <v>5.5087049990212446E-2</v>
      </c>
      <c r="I22" s="243">
        <v>4.7860493836951977E-2</v>
      </c>
      <c r="K22" s="129"/>
      <c r="N22" s="237"/>
    </row>
    <row r="23" spans="3:14" ht="20.100000000000001" customHeight="1" x14ac:dyDescent="0.2">
      <c r="C23" s="92" t="s">
        <v>265</v>
      </c>
      <c r="D23" s="187"/>
      <c r="E23" s="131"/>
      <c r="F23" s="173"/>
      <c r="G23" s="187"/>
      <c r="H23" s="187"/>
      <c r="I23" s="240"/>
      <c r="N23" s="237"/>
    </row>
    <row r="24" spans="3:14" ht="20.100000000000001" customHeight="1" x14ac:dyDescent="0.2">
      <c r="C24" s="81" t="s">
        <v>180</v>
      </c>
      <c r="D24" s="184">
        <v>3.1682518547449905</v>
      </c>
      <c r="E24" s="184">
        <v>5.88013487</v>
      </c>
      <c r="F24" s="184">
        <v>6.5843967708863866</v>
      </c>
      <c r="G24" s="184">
        <v>6.6990232173066273</v>
      </c>
      <c r="H24" s="184">
        <v>7.116095210000001</v>
      </c>
      <c r="I24" s="241">
        <v>16.59481843</v>
      </c>
      <c r="N24" s="237"/>
    </row>
    <row r="25" spans="3:14" ht="20.100000000000001" customHeight="1" x14ac:dyDescent="0.2">
      <c r="C25" s="84" t="s">
        <v>167</v>
      </c>
      <c r="D25" s="183">
        <v>2.9004320147449905</v>
      </c>
      <c r="E25" s="183">
        <v>4.5531055</v>
      </c>
      <c r="F25" s="183">
        <v>4.6665492130485484</v>
      </c>
      <c r="G25" s="183">
        <v>4.94688241000933</v>
      </c>
      <c r="H25" s="232">
        <v>5.318068610000001</v>
      </c>
      <c r="I25" s="242">
        <v>16.536175570000001</v>
      </c>
      <c r="N25" s="237"/>
    </row>
    <row r="26" spans="3:14" ht="20.100000000000001" customHeight="1" x14ac:dyDescent="0.2">
      <c r="C26" s="84" t="s">
        <v>44</v>
      </c>
      <c r="D26" s="183">
        <v>0</v>
      </c>
      <c r="E26" s="183">
        <v>0</v>
      </c>
      <c r="F26" s="183">
        <v>0</v>
      </c>
      <c r="G26" s="183">
        <v>0</v>
      </c>
      <c r="H26" s="232">
        <v>0</v>
      </c>
      <c r="I26" s="242">
        <v>0</v>
      </c>
      <c r="N26" s="237"/>
    </row>
    <row r="27" spans="3:14" ht="20.100000000000001" customHeight="1" x14ac:dyDescent="0.2">
      <c r="C27" s="84" t="s">
        <v>177</v>
      </c>
      <c r="D27" s="183">
        <v>0.26781983999999998</v>
      </c>
      <c r="E27" s="183">
        <v>1.32702937</v>
      </c>
      <c r="F27" s="183">
        <v>1.917847557837838</v>
      </c>
      <c r="G27" s="183">
        <v>1.752140807297297</v>
      </c>
      <c r="H27" s="232">
        <v>1.7980265999999998</v>
      </c>
      <c r="I27" s="242">
        <v>5.8642859999999998E-2</v>
      </c>
      <c r="N27" s="237"/>
    </row>
    <row r="28" spans="3:14" ht="20.100000000000001" customHeight="1" x14ac:dyDescent="0.2">
      <c r="C28" s="92"/>
      <c r="D28" s="129"/>
      <c r="E28" s="129"/>
      <c r="F28" s="129"/>
      <c r="G28" s="129"/>
      <c r="H28" s="231"/>
      <c r="I28" s="240"/>
      <c r="N28" s="237"/>
    </row>
    <row r="29" spans="3:14" ht="20.100000000000001" customHeight="1" x14ac:dyDescent="0.2">
      <c r="C29" s="81" t="s">
        <v>181</v>
      </c>
      <c r="D29" s="267">
        <v>1.8710385710094413E-3</v>
      </c>
      <c r="E29" s="267">
        <v>3.1403869594396976E-3</v>
      </c>
      <c r="F29" s="267">
        <v>3.2207342828082831E-3</v>
      </c>
      <c r="G29" s="267">
        <v>2.9964405234825763E-3</v>
      </c>
      <c r="H29" s="267">
        <v>2.8950482001141552E-3</v>
      </c>
      <c r="I29" s="268">
        <v>5.9448707744417231E-3</v>
      </c>
      <c r="N29" s="237"/>
    </row>
    <row r="30" spans="3:14" ht="20.100000000000001" customHeight="1" x14ac:dyDescent="0.2">
      <c r="C30" s="84" t="s">
        <v>167</v>
      </c>
      <c r="D30" s="190">
        <v>1.8030975179676714E-3</v>
      </c>
      <c r="E30" s="190">
        <v>2.5532468326285385E-3</v>
      </c>
      <c r="F30" s="190">
        <v>2.4111013411650707E-3</v>
      </c>
      <c r="G30" s="190">
        <v>2.3395178454591989E-3</v>
      </c>
      <c r="H30" s="234">
        <v>2.2852541323418944E-3</v>
      </c>
      <c r="I30" s="243">
        <v>6.2391675184706973E-3</v>
      </c>
      <c r="N30" s="237"/>
    </row>
    <row r="31" spans="3:14" ht="20.100000000000001" customHeight="1" x14ac:dyDescent="0.2">
      <c r="C31" s="84" t="s">
        <v>44</v>
      </c>
      <c r="D31" s="190">
        <v>0</v>
      </c>
      <c r="E31" s="190">
        <v>0</v>
      </c>
      <c r="F31" s="190">
        <v>0</v>
      </c>
      <c r="G31" s="190">
        <v>0</v>
      </c>
      <c r="H31" s="234">
        <v>0</v>
      </c>
      <c r="I31" s="243">
        <v>0</v>
      </c>
      <c r="N31" s="237"/>
    </row>
    <row r="32" spans="3:14" ht="20.100000000000001" customHeight="1" x14ac:dyDescent="0.2">
      <c r="C32" s="84" t="s">
        <v>177</v>
      </c>
      <c r="D32" s="190">
        <v>1.053666863101543E-2</v>
      </c>
      <c r="E32" s="190">
        <v>5.7658862227505853E-2</v>
      </c>
      <c r="F32" s="190">
        <v>6.4870670702223493E-2</v>
      </c>
      <c r="G32" s="190">
        <v>5.1092772336017889E-2</v>
      </c>
      <c r="H32" s="234">
        <v>5.4983294256982895E-2</v>
      </c>
      <c r="I32" s="243">
        <v>1.5691795080245636E-3</v>
      </c>
      <c r="N32" s="237"/>
    </row>
    <row r="33" spans="3:14" x14ac:dyDescent="0.2">
      <c r="D33" s="188"/>
      <c r="E33" s="188"/>
      <c r="F33" s="188"/>
      <c r="G33" s="188"/>
      <c r="H33" s="188"/>
      <c r="I33" s="238"/>
      <c r="N33" s="237"/>
    </row>
    <row r="34" spans="3:14" ht="20.100000000000001" customHeight="1" x14ac:dyDescent="0.2">
      <c r="C34" s="81" t="s">
        <v>182</v>
      </c>
      <c r="D34" s="184">
        <v>18.907084078040064</v>
      </c>
      <c r="E34" s="184">
        <v>22.781891986015463</v>
      </c>
      <c r="F34" s="184">
        <v>24.115369146294906</v>
      </c>
      <c r="G34" s="184">
        <v>26.610344103240806</v>
      </c>
      <c r="H34" s="184">
        <v>27.586648928232677</v>
      </c>
      <c r="I34" s="241">
        <v>30.507243328758449</v>
      </c>
      <c r="N34" s="237"/>
    </row>
    <row r="35" spans="3:14" ht="20.100000000000001" customHeight="1" x14ac:dyDescent="0.2">
      <c r="C35" s="84" t="s">
        <v>167</v>
      </c>
      <c r="D35" s="189">
        <v>17.848886732287834</v>
      </c>
      <c r="E35" s="189">
        <v>21.599383060302685</v>
      </c>
      <c r="F35" s="189">
        <v>23.450462039640499</v>
      </c>
      <c r="G35" s="189">
        <v>26.009754721779736</v>
      </c>
      <c r="H35" s="189">
        <v>26.482031048899785</v>
      </c>
      <c r="I35" s="242">
        <v>27.775853841132381</v>
      </c>
      <c r="N35" s="237"/>
    </row>
    <row r="36" spans="3:14" ht="20.100000000000001" customHeight="1" x14ac:dyDescent="0.2">
      <c r="C36" s="84" t="s">
        <v>44</v>
      </c>
      <c r="D36" s="189">
        <v>0.28755071118578113</v>
      </c>
      <c r="E36" s="189">
        <v>0.32945195469120031</v>
      </c>
      <c r="F36" s="189">
        <v>0.29585947846764354</v>
      </c>
      <c r="G36" s="189">
        <v>0.36089403190008279</v>
      </c>
      <c r="H36" s="189">
        <v>0.35803592598776185</v>
      </c>
      <c r="I36" s="242">
        <v>0.36143163858702615</v>
      </c>
      <c r="N36" s="237"/>
    </row>
    <row r="37" spans="3:14" ht="20.100000000000001" customHeight="1" x14ac:dyDescent="0.2">
      <c r="C37" s="84" t="s">
        <v>177</v>
      </c>
      <c r="D37" s="189">
        <v>0.77064663456645077</v>
      </c>
      <c r="E37" s="189">
        <v>0.85305697102157718</v>
      </c>
      <c r="F37" s="189">
        <v>0.36904762818676484</v>
      </c>
      <c r="G37" s="189">
        <v>0.23969534956098743</v>
      </c>
      <c r="H37" s="189">
        <v>0.74658195334513122</v>
      </c>
      <c r="I37" s="242">
        <v>2.3699578490390425</v>
      </c>
      <c r="N37" s="237"/>
    </row>
    <row r="38" spans="3:14" ht="20.100000000000001" customHeight="1" x14ac:dyDescent="0.2">
      <c r="E38" s="130"/>
      <c r="I38" s="238"/>
      <c r="N38" s="237"/>
    </row>
    <row r="39" spans="3:14" ht="20.100000000000001" customHeight="1" x14ac:dyDescent="0.2">
      <c r="C39" s="81" t="s">
        <v>183</v>
      </c>
      <c r="D39" s="267">
        <v>1.1165742244370535E-2</v>
      </c>
      <c r="E39" s="267">
        <v>1.2167060464762215E-2</v>
      </c>
      <c r="F39" s="267">
        <v>1.1795947123884114E-2</v>
      </c>
      <c r="G39" s="267">
        <v>1.1902677573764958E-2</v>
      </c>
      <c r="H39" s="267">
        <v>1.1223104240459015E-2</v>
      </c>
      <c r="I39" s="268">
        <v>1.092881010051029E-2</v>
      </c>
      <c r="N39" s="237"/>
    </row>
    <row r="40" spans="3:14" ht="20.100000000000001" customHeight="1" x14ac:dyDescent="0.2">
      <c r="C40" s="84" t="s">
        <v>167</v>
      </c>
      <c r="D40" s="190">
        <v>1.1096030936723711E-2</v>
      </c>
      <c r="E40" s="190">
        <v>1.2112294868952265E-2</v>
      </c>
      <c r="F40" s="190">
        <v>1.2116327910271962E-2</v>
      </c>
      <c r="G40" s="190">
        <v>1.2300734136008214E-2</v>
      </c>
      <c r="H40" s="234">
        <v>1.1379727364462222E-2</v>
      </c>
      <c r="I40" s="243">
        <v>1.0479944673409312E-2</v>
      </c>
      <c r="N40" s="237"/>
    </row>
    <row r="41" spans="3:14" ht="20.100000000000001" customHeight="1" x14ac:dyDescent="0.2">
      <c r="C41" s="84" t="s">
        <v>44</v>
      </c>
      <c r="D41" s="190">
        <v>4.8481850196720805E-3</v>
      </c>
      <c r="E41" s="190">
        <v>4.9805667283860152E-3</v>
      </c>
      <c r="F41" s="190">
        <v>3.7275818192009946E-3</v>
      </c>
      <c r="G41" s="190">
        <v>4.1539840571980721E-3</v>
      </c>
      <c r="H41" s="234">
        <v>3.6460531513357857E-3</v>
      </c>
      <c r="I41" s="243">
        <v>3.4854219130486192E-3</v>
      </c>
      <c r="N41" s="237"/>
    </row>
    <row r="42" spans="3:14" ht="20.100000000000001" customHeight="1" x14ac:dyDescent="0.2">
      <c r="C42" s="84" t="s">
        <v>177</v>
      </c>
      <c r="D42" s="190">
        <v>3.0319069042957888E-2</v>
      </c>
      <c r="E42" s="190">
        <v>3.7064962898557832E-2</v>
      </c>
      <c r="F42" s="190">
        <v>1.248293539478725E-2</v>
      </c>
      <c r="G42" s="190">
        <v>6.9895637805573799E-3</v>
      </c>
      <c r="H42" s="234">
        <v>2.2830326997235986E-2</v>
      </c>
      <c r="I42" s="243">
        <v>6.3415892260268988E-2</v>
      </c>
      <c r="N42" s="237"/>
    </row>
    <row r="43" spans="3:14" ht="20.100000000000001" customHeight="1" x14ac:dyDescent="0.2">
      <c r="D43" s="271"/>
      <c r="E43" s="272"/>
      <c r="F43" s="273"/>
      <c r="G43" s="273"/>
      <c r="H43" s="271"/>
      <c r="I43" s="274"/>
      <c r="N43" s="237"/>
    </row>
    <row r="44" spans="3:14" ht="20.100000000000001" customHeight="1" x14ac:dyDescent="0.2">
      <c r="C44" s="81" t="s">
        <v>184</v>
      </c>
      <c r="D44" s="57"/>
      <c r="E44" s="275"/>
      <c r="F44" s="276"/>
      <c r="G44" s="277"/>
      <c r="H44" s="278"/>
      <c r="I44" s="279"/>
      <c r="N44" s="237"/>
    </row>
    <row r="45" spans="3:14" ht="20.100000000000001" customHeight="1" x14ac:dyDescent="0.2">
      <c r="C45" s="84" t="s">
        <v>167</v>
      </c>
      <c r="D45" s="190">
        <v>0.55656633905678388</v>
      </c>
      <c r="E45" s="190">
        <v>0.39752578945124462</v>
      </c>
      <c r="F45" s="190">
        <v>0.4078110391596067</v>
      </c>
      <c r="G45" s="190">
        <v>0.40562139658001051</v>
      </c>
      <c r="H45" s="180">
        <v>0.63668530111624444</v>
      </c>
      <c r="I45" s="243">
        <v>0.29699314599091392</v>
      </c>
      <c r="N45" s="237"/>
    </row>
    <row r="46" spans="3:14" ht="20.100000000000001" customHeight="1" x14ac:dyDescent="0.2">
      <c r="C46" s="84" t="s">
        <v>44</v>
      </c>
      <c r="D46" s="190" t="s">
        <v>266</v>
      </c>
      <c r="E46" s="190" t="s">
        <v>266</v>
      </c>
      <c r="F46" s="190" t="s">
        <v>266</v>
      </c>
      <c r="G46" s="190">
        <v>1</v>
      </c>
      <c r="H46" s="180">
        <v>0</v>
      </c>
      <c r="I46" s="243">
        <v>1</v>
      </c>
      <c r="N46" s="237"/>
    </row>
    <row r="47" spans="3:14" ht="20.100000000000001" customHeight="1" x14ac:dyDescent="0.2">
      <c r="C47" s="84" t="s">
        <v>177</v>
      </c>
      <c r="D47" s="190">
        <v>0.16269911425997827</v>
      </c>
      <c r="E47" s="190">
        <v>0.15805664360739552</v>
      </c>
      <c r="F47" s="190">
        <v>0.13216304672801846</v>
      </c>
      <c r="G47" s="190">
        <v>2.0263012680571721E-2</v>
      </c>
      <c r="H47" s="180">
        <v>0.27360700587544978</v>
      </c>
      <c r="I47" s="243">
        <v>1.0005463905301153</v>
      </c>
      <c r="N47" s="237"/>
    </row>
    <row r="48" spans="3:14" ht="20.100000000000001" customHeight="1" x14ac:dyDescent="0.2">
      <c r="E48" s="130"/>
      <c r="I48" s="238"/>
      <c r="N48" s="237"/>
    </row>
    <row r="49" spans="3:14" ht="20.100000000000001" customHeight="1" x14ac:dyDescent="0.2">
      <c r="C49" s="81" t="s">
        <v>185</v>
      </c>
      <c r="D49" s="126"/>
      <c r="E49" s="138"/>
      <c r="F49" s="109"/>
      <c r="G49" s="109"/>
      <c r="H49" s="81"/>
      <c r="I49" s="239"/>
      <c r="N49" s="237"/>
    </row>
    <row r="50" spans="3:14" ht="20.100000000000001" customHeight="1" x14ac:dyDescent="0.2">
      <c r="C50" s="84" t="s">
        <v>167</v>
      </c>
      <c r="D50" s="190">
        <v>0.42519345457757479</v>
      </c>
      <c r="E50" s="190">
        <v>0.6642280329326874</v>
      </c>
      <c r="F50" s="190">
        <v>0.55055903253221972</v>
      </c>
      <c r="G50" s="190">
        <v>0.54017661195932098</v>
      </c>
      <c r="H50" s="180">
        <v>0.62371148257048337</v>
      </c>
      <c r="I50" s="243">
        <v>0.24854379297652196</v>
      </c>
      <c r="N50" s="237"/>
    </row>
    <row r="51" spans="3:14" ht="20.100000000000001" customHeight="1" x14ac:dyDescent="0.2">
      <c r="C51" s="84" t="s">
        <v>44</v>
      </c>
      <c r="D51" s="190" t="s">
        <v>266</v>
      </c>
      <c r="E51" s="190" t="s">
        <v>266</v>
      </c>
      <c r="F51" s="190" t="s">
        <v>266</v>
      </c>
      <c r="G51" s="190" t="s">
        <v>266</v>
      </c>
      <c r="H51" s="234" t="s">
        <v>266</v>
      </c>
      <c r="I51" s="243" t="s">
        <v>266</v>
      </c>
      <c r="N51" s="237"/>
    </row>
    <row r="52" spans="3:14" ht="20.100000000000001" customHeight="1" x14ac:dyDescent="0.2">
      <c r="C52" s="84" t="s">
        <v>177</v>
      </c>
      <c r="D52" s="190">
        <v>0.99987745493388391</v>
      </c>
      <c r="E52" s="190">
        <v>0.19997770659740557</v>
      </c>
      <c r="F52" s="190">
        <v>0.13996348088407179</v>
      </c>
      <c r="G52" s="190">
        <v>3.127966072803226E-2</v>
      </c>
      <c r="H52" s="180">
        <v>0.27223627247839388</v>
      </c>
      <c r="I52" s="243">
        <v>0.99995308290011764</v>
      </c>
      <c r="N52" s="237"/>
    </row>
    <row r="53" spans="3:14" ht="20.100000000000001" customHeight="1" x14ac:dyDescent="0.2">
      <c r="E53" s="130"/>
      <c r="I53" s="238"/>
      <c r="N53" s="237"/>
    </row>
    <row r="54" spans="3:14" ht="20.100000000000001" customHeight="1" x14ac:dyDescent="0.2">
      <c r="C54" s="81" t="s">
        <v>186</v>
      </c>
      <c r="D54" s="126"/>
      <c r="E54" s="138"/>
      <c r="F54" s="109"/>
      <c r="G54" s="109"/>
      <c r="H54" s="81"/>
      <c r="I54" s="239"/>
      <c r="N54" s="237"/>
    </row>
    <row r="55" spans="3:14" ht="20.100000000000001" customHeight="1" x14ac:dyDescent="0.2">
      <c r="C55" s="84" t="s">
        <v>167</v>
      </c>
      <c r="D55" s="181">
        <v>1305.0740399533979</v>
      </c>
      <c r="E55" s="181">
        <v>1441.3829931599998</v>
      </c>
      <c r="F55" s="181">
        <v>1678.3144530415934</v>
      </c>
      <c r="G55" s="181">
        <v>1808.9299421671055</v>
      </c>
      <c r="H55" s="88">
        <v>2017.12356</v>
      </c>
      <c r="I55" s="236">
        <v>2310.796506149783</v>
      </c>
      <c r="N55" s="237"/>
    </row>
    <row r="56" spans="3:14" ht="20.100000000000001" customHeight="1" x14ac:dyDescent="0.2">
      <c r="C56" s="84" t="s">
        <v>44</v>
      </c>
      <c r="D56" s="181">
        <v>76.662395761484319</v>
      </c>
      <c r="E56" s="181">
        <v>87.403381229999994</v>
      </c>
      <c r="F56" s="181">
        <v>104.01111103133729</v>
      </c>
      <c r="G56" s="181">
        <v>109.6124585420464</v>
      </c>
      <c r="H56" s="88">
        <v>122.23073239048897</v>
      </c>
      <c r="I56" s="236">
        <v>128.19744945113442</v>
      </c>
      <c r="N56" s="237"/>
    </row>
    <row r="57" spans="3:14" ht="20.100000000000001" customHeight="1" x14ac:dyDescent="0.2">
      <c r="C57" s="84" t="s">
        <v>177</v>
      </c>
      <c r="D57" s="181">
        <v>75.883284758515657</v>
      </c>
      <c r="E57" s="181">
        <v>83.28641389000002</v>
      </c>
      <c r="F57" s="181">
        <v>102.92280617866274</v>
      </c>
      <c r="G57" s="181">
        <v>101.11034497795352</v>
      </c>
      <c r="H57" s="88">
        <v>109.88637254951108</v>
      </c>
      <c r="I57" s="236">
        <v>103.91407360886558</v>
      </c>
      <c r="N57" s="237"/>
    </row>
    <row r="58" spans="3:14" ht="20.100000000000001" customHeight="1" x14ac:dyDescent="0.2">
      <c r="E58" s="130"/>
      <c r="I58" s="238"/>
      <c r="N58" s="237"/>
    </row>
    <row r="59" spans="3:14" ht="20.100000000000001" customHeight="1" x14ac:dyDescent="0.2">
      <c r="C59" s="81" t="s">
        <v>187</v>
      </c>
      <c r="D59" s="126"/>
      <c r="E59" s="138"/>
      <c r="F59" s="109"/>
      <c r="G59" s="109"/>
      <c r="H59" s="81"/>
      <c r="I59" s="239"/>
      <c r="N59" s="237"/>
    </row>
    <row r="60" spans="3:14" ht="20.100000000000001" customHeight="1" x14ac:dyDescent="0.2">
      <c r="C60" s="84" t="s">
        <v>167</v>
      </c>
      <c r="D60" s="190">
        <v>0.81131905531352633</v>
      </c>
      <c r="E60" s="190">
        <v>0.80419589703001593</v>
      </c>
      <c r="F60" s="190">
        <v>0.86714273716716084</v>
      </c>
      <c r="G60" s="190">
        <v>0.83219053533602982</v>
      </c>
      <c r="H60" s="234">
        <v>0.86755069672060403</v>
      </c>
      <c r="I60" s="243">
        <v>0.87187309072367924</v>
      </c>
      <c r="N60" s="237"/>
    </row>
    <row r="61" spans="3:14" ht="20.100000000000001" customHeight="1" x14ac:dyDescent="0.2">
      <c r="C61" s="84" t="s">
        <v>44</v>
      </c>
      <c r="D61" s="190">
        <v>1.2925493286743059</v>
      </c>
      <c r="E61" s="190">
        <v>1.3212847674712569</v>
      </c>
      <c r="F61" s="190">
        <v>1.3104529504459002</v>
      </c>
      <c r="G61" s="190">
        <v>1.2616627790150501</v>
      </c>
      <c r="H61" s="234">
        <v>1.2447347170341143</v>
      </c>
      <c r="I61" s="243">
        <v>1.2362564640459386</v>
      </c>
      <c r="N61" s="237"/>
    </row>
    <row r="62" spans="3:14" ht="20.100000000000001" customHeight="1" x14ac:dyDescent="0.2">
      <c r="C62" s="84" t="s">
        <v>177</v>
      </c>
      <c r="D62" s="190">
        <v>2.9854286603018783</v>
      </c>
      <c r="E62" s="190">
        <v>2.7204737023260206</v>
      </c>
      <c r="F62" s="190">
        <v>3.4744626111249106</v>
      </c>
      <c r="G62" s="190">
        <v>2.9210443337481822</v>
      </c>
      <c r="H62" s="234">
        <v>3.3557968612174895</v>
      </c>
      <c r="I62" s="243">
        <v>2.7805573415482803</v>
      </c>
      <c r="N62" s="237"/>
    </row>
    <row r="63" spans="3:14" ht="20.100000000000001" customHeight="1" x14ac:dyDescent="0.2">
      <c r="E63" s="130"/>
      <c r="I63" s="238"/>
      <c r="N63" s="237"/>
    </row>
    <row r="64" spans="3:14" ht="20.100000000000001" customHeight="1" x14ac:dyDescent="0.2">
      <c r="C64" s="81" t="s">
        <v>188</v>
      </c>
      <c r="D64" s="126"/>
      <c r="E64" s="138"/>
      <c r="F64" s="109"/>
      <c r="G64" s="109"/>
      <c r="H64" s="81"/>
      <c r="I64" s="239"/>
      <c r="N64" s="237"/>
    </row>
    <row r="65" spans="3:14" ht="20.100000000000001" customHeight="1" x14ac:dyDescent="0.2">
      <c r="C65" s="84" t="s">
        <v>167</v>
      </c>
      <c r="D65" s="190">
        <v>0.2106941694799194</v>
      </c>
      <c r="E65" s="190">
        <v>0.93824630709982215</v>
      </c>
      <c r="F65" s="190">
        <v>0.78536634104932801</v>
      </c>
      <c r="G65" s="190">
        <v>1.002991321324175</v>
      </c>
      <c r="H65" s="180">
        <v>0.63100928901868003</v>
      </c>
      <c r="I65" s="243">
        <v>0.92477513869127936</v>
      </c>
      <c r="J65" s="251"/>
      <c r="N65" s="251"/>
    </row>
    <row r="66" spans="3:14" ht="20.100000000000001" customHeight="1" x14ac:dyDescent="0.2">
      <c r="C66" s="84" t="s">
        <v>44</v>
      </c>
      <c r="D66" s="190" t="s">
        <v>266</v>
      </c>
      <c r="E66" s="190" t="s">
        <v>266</v>
      </c>
      <c r="F66" s="190" t="s">
        <v>266</v>
      </c>
      <c r="G66" s="190">
        <v>0</v>
      </c>
      <c r="H66" s="180">
        <v>0</v>
      </c>
      <c r="I66" s="243">
        <v>0</v>
      </c>
      <c r="J66" s="251"/>
      <c r="N66" s="251"/>
    </row>
    <row r="67" spans="3:14" ht="20.100000000000001" customHeight="1" x14ac:dyDescent="0.2">
      <c r="C67" s="84" t="s">
        <v>177</v>
      </c>
      <c r="D67" s="190">
        <v>2.2093281767528512</v>
      </c>
      <c r="E67" s="190">
        <v>2.175566894983108</v>
      </c>
      <c r="F67" s="190">
        <v>2.1849889037674686</v>
      </c>
      <c r="G67" s="190">
        <v>2.2060259173071008</v>
      </c>
      <c r="H67" s="180">
        <v>2.296189135951145</v>
      </c>
      <c r="I67" s="243">
        <v>0</v>
      </c>
      <c r="J67" s="251"/>
      <c r="N67" s="251"/>
    </row>
    <row r="68" spans="3:14" ht="20.100000000000001" customHeight="1" x14ac:dyDescent="0.2">
      <c r="E68" s="130"/>
      <c r="I68" s="238"/>
      <c r="J68" s="251"/>
      <c r="N68" s="251"/>
    </row>
    <row r="69" spans="3:14" ht="20.100000000000001" customHeight="1" x14ac:dyDescent="0.2">
      <c r="C69" s="81" t="s">
        <v>189</v>
      </c>
      <c r="D69" s="126"/>
      <c r="E69" s="138"/>
      <c r="F69" s="109"/>
      <c r="G69" s="109"/>
      <c r="H69" s="81"/>
      <c r="I69" s="239"/>
      <c r="J69" s="247"/>
      <c r="N69" s="247"/>
    </row>
    <row r="70" spans="3:14" ht="20.100000000000001" customHeight="1" x14ac:dyDescent="0.2">
      <c r="C70" s="84" t="s">
        <v>167</v>
      </c>
      <c r="D70" s="174">
        <v>9.1020923316904992E-2</v>
      </c>
      <c r="E70" s="174">
        <v>0.33682230732408902</v>
      </c>
      <c r="F70" s="174">
        <v>0.40268803602853248</v>
      </c>
      <c r="G70" s="174">
        <v>0.47223139067815323</v>
      </c>
      <c r="H70" s="188">
        <v>0.47577698137294233</v>
      </c>
      <c r="I70" s="243">
        <v>0.94187372189348373</v>
      </c>
      <c r="N70" s="237"/>
    </row>
    <row r="71" spans="3:14" ht="20.100000000000001" customHeight="1" x14ac:dyDescent="0.2">
      <c r="C71" s="84" t="s">
        <v>44</v>
      </c>
      <c r="D71" s="174" t="s">
        <v>266</v>
      </c>
      <c r="E71" s="174" t="s">
        <v>266</v>
      </c>
      <c r="F71" s="174" t="s">
        <v>266</v>
      </c>
      <c r="G71" s="174" t="s">
        <v>266</v>
      </c>
      <c r="H71" s="233" t="s">
        <v>266</v>
      </c>
      <c r="I71" s="243" t="s">
        <v>266</v>
      </c>
      <c r="N71" s="237"/>
    </row>
    <row r="72" spans="3:14" x14ac:dyDescent="0.2">
      <c r="C72" s="84" t="s">
        <v>177</v>
      </c>
      <c r="D72" s="174">
        <v>3.951294273045642E-2</v>
      </c>
      <c r="E72" s="174">
        <v>2.0435129706285249</v>
      </c>
      <c r="F72" s="174">
        <v>2.1642129776457377</v>
      </c>
      <c r="G72" s="174">
        <v>2.3607691703616318</v>
      </c>
      <c r="H72" s="188">
        <v>2.3005221391051727</v>
      </c>
      <c r="I72" s="266">
        <v>0</v>
      </c>
      <c r="N72" s="237"/>
    </row>
    <row r="73" spans="3:14" x14ac:dyDescent="0.2">
      <c r="N73" s="237"/>
    </row>
    <row r="79" spans="3:14" x14ac:dyDescent="0.2">
      <c r="J79" s="247"/>
      <c r="K79" s="247"/>
    </row>
    <row r="80" spans="3:14" x14ac:dyDescent="0.2">
      <c r="J80" s="252"/>
      <c r="K80" s="252"/>
    </row>
    <row r="81" spans="10:11" x14ac:dyDescent="0.2">
      <c r="J81" s="252"/>
      <c r="K81" s="252"/>
    </row>
  </sheetData>
  <hyperlinks>
    <hyperlink ref="K5" location="Cover!A1" display="cover" xr:uid="{C1986045-EA8A-4BE1-986A-227350316EEB}"/>
  </hyperlinks>
  <pageMargins left="0.7" right="0.7" top="0.75" bottom="0.75" header="0.3" footer="0.3"/>
  <pageSetup paperSize="9" scale="7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C028-5528-46E2-9D2C-D42C42B8179A}">
  <sheetPr>
    <tabColor theme="5"/>
  </sheetPr>
  <dimension ref="C1:K72"/>
  <sheetViews>
    <sheetView zoomScaleNormal="100" workbookViewId="0">
      <selection activeCell="K5" sqref="K5"/>
    </sheetView>
  </sheetViews>
  <sheetFormatPr defaultColWidth="9.28515625" defaultRowHeight="12.75" x14ac:dyDescent="0.2"/>
  <cols>
    <col min="1" max="1" width="5.42578125" style="130" customWidth="1"/>
    <col min="2" max="2" width="4.7109375" style="130" customWidth="1"/>
    <col min="3" max="3" width="46.7109375" style="130" customWidth="1"/>
    <col min="4" max="4" width="15.28515625" style="130" customWidth="1"/>
    <col min="5" max="5" width="14.28515625" style="130" customWidth="1"/>
    <col min="6" max="6" width="12" style="130" customWidth="1"/>
    <col min="7" max="9" width="14.42578125" style="130" customWidth="1"/>
    <col min="10" max="10" width="6.28515625" style="130" customWidth="1"/>
    <col min="11" max="16384" width="9.28515625" style="130"/>
  </cols>
  <sheetData>
    <row r="1" spans="3:11" ht="18.75" customHeight="1" x14ac:dyDescent="0.2">
      <c r="C1" s="227"/>
      <c r="D1" s="227"/>
      <c r="E1" s="227"/>
      <c r="F1" s="227"/>
      <c r="G1" s="227"/>
      <c r="H1" s="227"/>
      <c r="I1" s="227"/>
    </row>
    <row r="2" spans="3:11" ht="15.75" customHeight="1" x14ac:dyDescent="0.2">
      <c r="C2" s="227"/>
      <c r="D2" s="227"/>
      <c r="E2" s="227"/>
      <c r="F2" s="227"/>
      <c r="G2" s="227"/>
      <c r="H2" s="227"/>
      <c r="I2" s="227"/>
    </row>
    <row r="3" spans="3:11" x14ac:dyDescent="0.2">
      <c r="C3" s="227"/>
      <c r="D3" s="227"/>
      <c r="E3" s="227"/>
      <c r="F3" s="227"/>
      <c r="G3" s="227"/>
      <c r="H3" s="227"/>
      <c r="I3" s="227"/>
    </row>
    <row r="4" spans="3:11" ht="23.25" customHeight="1" x14ac:dyDescent="0.2">
      <c r="C4" s="132"/>
      <c r="D4" s="132"/>
      <c r="E4" s="132"/>
      <c r="F4" s="132"/>
      <c r="G4" s="132"/>
      <c r="H4" s="132"/>
      <c r="I4" s="132"/>
    </row>
    <row r="5" spans="3:11" ht="23.25" customHeight="1" x14ac:dyDescent="0.25">
      <c r="C5" s="133" t="s">
        <v>166</v>
      </c>
      <c r="D5" s="132"/>
      <c r="E5" s="132"/>
      <c r="F5" s="132"/>
      <c r="G5" s="132"/>
      <c r="H5" s="132"/>
      <c r="I5" s="132"/>
      <c r="K5" s="112" t="s">
        <v>160</v>
      </c>
    </row>
    <row r="6" spans="3:11" ht="23.25" customHeight="1" x14ac:dyDescent="0.2">
      <c r="C6" s="132"/>
      <c r="D6" s="132"/>
      <c r="E6" s="132"/>
      <c r="F6" s="132"/>
      <c r="G6" s="132"/>
      <c r="H6" s="132"/>
      <c r="I6" s="132"/>
    </row>
    <row r="7" spans="3:11" x14ac:dyDescent="0.2">
      <c r="C7" s="134" t="s">
        <v>28</v>
      </c>
      <c r="D7" s="135" t="s">
        <v>21</v>
      </c>
      <c r="E7" s="135" t="s">
        <v>3</v>
      </c>
      <c r="F7" s="135" t="s">
        <v>22</v>
      </c>
      <c r="G7" s="136" t="s">
        <v>23</v>
      </c>
      <c r="H7" s="136" t="s">
        <v>162</v>
      </c>
      <c r="I7" s="136" t="s">
        <v>270</v>
      </c>
    </row>
    <row r="8" spans="3:11" x14ac:dyDescent="0.2">
      <c r="G8" s="131"/>
      <c r="H8" s="131"/>
      <c r="I8" s="131"/>
    </row>
    <row r="9" spans="3:11" ht="20.100000000000001" customHeight="1" x14ac:dyDescent="0.2">
      <c r="C9" s="137" t="s">
        <v>167</v>
      </c>
      <c r="D9" s="138"/>
      <c r="E9" s="138"/>
      <c r="F9" s="138"/>
      <c r="G9" s="139"/>
      <c r="H9" s="139"/>
      <c r="I9" s="139"/>
    </row>
    <row r="10" spans="3:11" ht="20.100000000000001" customHeight="1" x14ac:dyDescent="0.2">
      <c r="C10" s="140" t="s">
        <v>168</v>
      </c>
      <c r="D10" s="176">
        <v>1517.4019022752525</v>
      </c>
      <c r="E10" s="176">
        <v>1612.8015708299981</v>
      </c>
      <c r="F10" s="176">
        <v>1812.2408337609245</v>
      </c>
      <c r="G10" s="177">
        <v>1945.6224415128709</v>
      </c>
      <c r="H10" s="177">
        <v>2192.8016641460017</v>
      </c>
      <c r="I10" s="177">
        <v>2448.4949999999999</v>
      </c>
    </row>
    <row r="11" spans="3:11" ht="20.100000000000001" customHeight="1" x14ac:dyDescent="0.2">
      <c r="C11" s="140" t="s">
        <v>169</v>
      </c>
      <c r="D11" s="176">
        <v>82.582581025969532</v>
      </c>
      <c r="E11" s="176">
        <v>82.516080940000023</v>
      </c>
      <c r="F11" s="176">
        <v>114.14431690731362</v>
      </c>
      <c r="G11" s="177">
        <v>159.75176156914134</v>
      </c>
      <c r="H11" s="177">
        <v>119.50366686243242</v>
      </c>
      <c r="I11" s="177">
        <v>168.42135284321421</v>
      </c>
    </row>
    <row r="12" spans="3:11" ht="20.100000000000001" customHeight="1" x14ac:dyDescent="0.2">
      <c r="C12" s="140" t="s">
        <v>170</v>
      </c>
      <c r="D12" s="176">
        <v>5.7583410257379279</v>
      </c>
      <c r="E12" s="176">
        <v>2.1827235199999997</v>
      </c>
      <c r="F12" s="176">
        <v>9.0717147049958555</v>
      </c>
      <c r="G12" s="177">
        <v>9.1220458896103054</v>
      </c>
      <c r="H12" s="177">
        <v>9.3178647800000007</v>
      </c>
      <c r="I12" s="177">
        <v>29.16590661</v>
      </c>
    </row>
    <row r="13" spans="3:11" ht="20.100000000000001" customHeight="1" x14ac:dyDescent="0.2">
      <c r="C13" s="140" t="s">
        <v>273</v>
      </c>
      <c r="D13" s="176">
        <v>2.8206380300000005</v>
      </c>
      <c r="E13" s="176">
        <v>0</v>
      </c>
      <c r="F13" s="176">
        <v>0</v>
      </c>
      <c r="G13" s="177">
        <v>0</v>
      </c>
      <c r="H13" s="177">
        <v>5.9383601723531347</v>
      </c>
      <c r="I13" s="177">
        <v>5.942738503286094</v>
      </c>
    </row>
    <row r="14" spans="3:11" ht="20.100000000000001" customHeight="1" x14ac:dyDescent="0.2">
      <c r="C14" s="137" t="s">
        <v>44</v>
      </c>
      <c r="D14" s="178"/>
      <c r="E14" s="178"/>
      <c r="F14" s="178"/>
      <c r="G14" s="179"/>
      <c r="H14" s="179"/>
      <c r="I14" s="139"/>
    </row>
    <row r="15" spans="3:11" ht="20.100000000000001" customHeight="1" x14ac:dyDescent="0.2">
      <c r="C15" s="140" t="s">
        <v>168</v>
      </c>
      <c r="D15" s="176">
        <v>59.311001956198098</v>
      </c>
      <c r="E15" s="176">
        <v>64.980629930000006</v>
      </c>
      <c r="F15" s="176">
        <v>79.362614972667615</v>
      </c>
      <c r="G15" s="177">
        <v>86.870351994472145</v>
      </c>
      <c r="H15" s="177">
        <v>98.189685330386098</v>
      </c>
      <c r="I15" s="177">
        <v>103.68994187031264</v>
      </c>
    </row>
    <row r="16" spans="3:11" ht="20.100000000000001" customHeight="1" x14ac:dyDescent="0.2">
      <c r="C16" s="140" t="s">
        <v>169</v>
      </c>
      <c r="D16" s="176">
        <v>0</v>
      </c>
      <c r="E16" s="176">
        <v>0</v>
      </c>
      <c r="F16" s="176">
        <v>9.4402500000000007E-3</v>
      </c>
      <c r="G16" s="177">
        <v>0</v>
      </c>
      <c r="H16" s="177">
        <v>0</v>
      </c>
      <c r="I16" s="177">
        <v>0</v>
      </c>
    </row>
    <row r="17" spans="3:9" ht="20.100000000000001" customHeight="1" x14ac:dyDescent="0.2">
      <c r="C17" s="140" t="s">
        <v>170</v>
      </c>
      <c r="D17" s="176">
        <v>0</v>
      </c>
      <c r="E17" s="176">
        <v>0</v>
      </c>
      <c r="F17" s="176">
        <v>0</v>
      </c>
      <c r="G17" s="177">
        <v>9.01099E-3</v>
      </c>
      <c r="H17" s="177">
        <v>8.5337099999999999E-3</v>
      </c>
      <c r="I17" s="177">
        <v>8.1605699999999989E-3</v>
      </c>
    </row>
    <row r="18" spans="3:9" ht="20.100000000000001" customHeight="1" x14ac:dyDescent="0.2">
      <c r="C18" s="140" t="s">
        <v>273</v>
      </c>
      <c r="D18" s="176">
        <v>0</v>
      </c>
      <c r="E18" s="176">
        <v>0</v>
      </c>
      <c r="F18" s="176">
        <v>0</v>
      </c>
      <c r="G18" s="177">
        <v>0</v>
      </c>
      <c r="H18" s="177">
        <v>0</v>
      </c>
      <c r="I18" s="177">
        <v>0</v>
      </c>
    </row>
    <row r="19" spans="3:9" ht="20.100000000000001" customHeight="1" x14ac:dyDescent="0.2">
      <c r="C19" s="137" t="s">
        <v>45</v>
      </c>
      <c r="D19" s="178"/>
      <c r="E19" s="178"/>
      <c r="F19" s="178"/>
      <c r="G19" s="179"/>
      <c r="H19" s="179"/>
      <c r="I19" s="139"/>
    </row>
    <row r="20" spans="3:9" ht="20.100000000000001" customHeight="1" x14ac:dyDescent="0.2">
      <c r="C20" s="140" t="s">
        <v>168</v>
      </c>
      <c r="D20" s="176">
        <v>23.549912214272059</v>
      </c>
      <c r="E20" s="176">
        <v>23.692963410000022</v>
      </c>
      <c r="F20" s="176">
        <v>27.699954866765392</v>
      </c>
      <c r="G20" s="177">
        <v>32.716900366726776</v>
      </c>
      <c r="H20" s="177">
        <v>30.925177633442605</v>
      </c>
      <c r="I20" s="177">
        <v>35.565798330000028</v>
      </c>
    </row>
    <row r="21" spans="3:9" ht="20.100000000000001" customHeight="1" x14ac:dyDescent="0.2">
      <c r="C21" s="140" t="s">
        <v>169</v>
      </c>
      <c r="D21" s="176">
        <v>1.0072619999999999E-2</v>
      </c>
      <c r="E21" s="176">
        <v>1.6981799999999998E-2</v>
      </c>
      <c r="F21" s="176">
        <v>2.4181359999999995E-2</v>
      </c>
      <c r="G21" s="177">
        <v>2.2504330000000003E-2</v>
      </c>
      <c r="H21" s="177">
        <v>1.8642499999999996E-2</v>
      </c>
      <c r="I21" s="177">
        <v>1.7245850000000004E-2</v>
      </c>
    </row>
    <row r="22" spans="3:9" ht="20.100000000000001" customHeight="1" x14ac:dyDescent="0.2">
      <c r="C22" s="140" t="s">
        <v>170</v>
      </c>
      <c r="D22" s="176">
        <v>1.8770332056756756</v>
      </c>
      <c r="E22" s="176">
        <v>1.9051660400000001</v>
      </c>
      <c r="F22" s="176">
        <v>1.8996056478378378</v>
      </c>
      <c r="G22" s="177">
        <v>1.740459672973</v>
      </c>
      <c r="H22" s="177">
        <v>1.8014195499999999</v>
      </c>
      <c r="I22" s="177">
        <v>1.7886266199999998</v>
      </c>
    </row>
    <row r="23" spans="3:9" ht="20.100000000000001" customHeight="1" x14ac:dyDescent="0.2">
      <c r="C23" s="140" t="s">
        <v>273</v>
      </c>
      <c r="D23" s="176">
        <f t="shared" ref="D23:H23" si="0">K23/1000000</f>
        <v>0</v>
      </c>
      <c r="E23" s="176">
        <f t="shared" si="0"/>
        <v>0</v>
      </c>
      <c r="F23" s="176">
        <f t="shared" si="0"/>
        <v>0</v>
      </c>
      <c r="G23" s="177">
        <f t="shared" si="0"/>
        <v>0</v>
      </c>
      <c r="H23" s="177">
        <f t="shared" si="0"/>
        <v>0</v>
      </c>
      <c r="I23" s="177">
        <v>0</v>
      </c>
    </row>
    <row r="24" spans="3:9" ht="20.100000000000001" customHeight="1" x14ac:dyDescent="0.2">
      <c r="C24" s="137" t="s">
        <v>171</v>
      </c>
      <c r="D24" s="178"/>
      <c r="E24" s="178"/>
      <c r="F24" s="178"/>
      <c r="G24" s="179"/>
      <c r="H24" s="179"/>
      <c r="I24" s="139"/>
    </row>
    <row r="25" spans="3:9" ht="20.100000000000001" customHeight="1" x14ac:dyDescent="0.2">
      <c r="C25" s="140" t="s">
        <v>168</v>
      </c>
      <c r="D25" s="176">
        <v>1600.2628164457228</v>
      </c>
      <c r="E25" s="176">
        <v>1701.4751641699982</v>
      </c>
      <c r="F25" s="176">
        <v>1919.3034036003576</v>
      </c>
      <c r="G25" s="177">
        <v>2065.1996938740695</v>
      </c>
      <c r="H25" s="177">
        <v>2321.9165271098304</v>
      </c>
      <c r="I25" s="177">
        <v>2587.73</v>
      </c>
    </row>
    <row r="26" spans="3:9" ht="20.100000000000001" customHeight="1" x14ac:dyDescent="0.2">
      <c r="C26" s="140" t="s">
        <v>169</v>
      </c>
      <c r="D26" s="176">
        <v>82.592653645969534</v>
      </c>
      <c r="E26" s="176">
        <v>82.53306274000002</v>
      </c>
      <c r="F26" s="176">
        <v>114.16793851731362</v>
      </c>
      <c r="G26" s="177">
        <v>159.78426589914133</v>
      </c>
      <c r="H26" s="177">
        <v>119.52230936243242</v>
      </c>
      <c r="I26" s="177">
        <v>168.4385986932142</v>
      </c>
    </row>
    <row r="27" spans="3:9" ht="20.100000000000001" customHeight="1" x14ac:dyDescent="0.2">
      <c r="C27" s="140" t="s">
        <v>170</v>
      </c>
      <c r="D27" s="176">
        <v>7.6353742314136035</v>
      </c>
      <c r="E27" s="176">
        <v>4.0878895599999998</v>
      </c>
      <c r="F27" s="176">
        <v>10.971320352833693</v>
      </c>
      <c r="G27" s="177">
        <v>10.874102846907601</v>
      </c>
      <c r="H27" s="177">
        <v>11.127818040000001</v>
      </c>
      <c r="I27" s="177">
        <v>30.9626938</v>
      </c>
    </row>
    <row r="28" spans="3:9" ht="20.100000000000001" customHeight="1" x14ac:dyDescent="0.2">
      <c r="C28" s="140" t="s">
        <v>273</v>
      </c>
      <c r="D28" s="176">
        <v>2.8206380300000005</v>
      </c>
      <c r="E28" s="176">
        <v>0</v>
      </c>
      <c r="F28" s="176">
        <v>0</v>
      </c>
      <c r="G28" s="177">
        <v>0</v>
      </c>
      <c r="H28" s="177">
        <v>5.9383601723531347</v>
      </c>
      <c r="I28" s="177">
        <v>5.942738503286094</v>
      </c>
    </row>
    <row r="29" spans="3:9" ht="20.100000000000001" customHeight="1" x14ac:dyDescent="0.2">
      <c r="C29" s="137" t="s">
        <v>172</v>
      </c>
      <c r="D29" s="178"/>
      <c r="E29" s="178"/>
      <c r="F29" s="178"/>
      <c r="G29" s="179"/>
      <c r="H29" s="179"/>
      <c r="I29" s="179"/>
    </row>
    <row r="30" spans="3:9" ht="19.899999999999999" customHeight="1" x14ac:dyDescent="0.2">
      <c r="C30" s="140" t="s">
        <v>168</v>
      </c>
      <c r="D30" s="176">
        <v>11.924858155084532</v>
      </c>
      <c r="E30" s="176">
        <v>14.994108704125859</v>
      </c>
      <c r="F30" s="176">
        <v>14.581756760395377</v>
      </c>
      <c r="G30" s="177">
        <v>15.706691304541256</v>
      </c>
      <c r="H30" s="177">
        <v>16.924779234924859</v>
      </c>
      <c r="I30" s="177">
        <v>14.99659294020319</v>
      </c>
    </row>
    <row r="31" spans="3:9" ht="19.899999999999999" customHeight="1" x14ac:dyDescent="0.2">
      <c r="C31" s="140" t="s">
        <v>169</v>
      </c>
      <c r="D31" s="176">
        <v>2.7191297934678569</v>
      </c>
      <c r="E31" s="176">
        <v>3.0196606343903447</v>
      </c>
      <c r="F31" s="176">
        <v>5.1691598784412767</v>
      </c>
      <c r="G31" s="177">
        <v>6.602966423827807</v>
      </c>
      <c r="H31" s="177">
        <v>3.6024136989568438</v>
      </c>
      <c r="I31" s="177">
        <v>4.09559728925786</v>
      </c>
    </row>
    <row r="32" spans="3:9" ht="19.899999999999999" customHeight="1" x14ac:dyDescent="0.2">
      <c r="C32" s="140" t="s">
        <v>170</v>
      </c>
      <c r="D32" s="176">
        <v>3.2048987837354441</v>
      </c>
      <c r="E32" s="176">
        <v>1.0058003499999999</v>
      </c>
      <c r="F32" s="176">
        <v>3.6995454008038449</v>
      </c>
      <c r="G32" s="177">
        <v>3.2800969934106798</v>
      </c>
      <c r="H32" s="177">
        <v>5.9325475432147492</v>
      </c>
      <c r="I32" s="177">
        <v>8.6620743597810907</v>
      </c>
    </row>
    <row r="33" spans="3:9" x14ac:dyDescent="0.2">
      <c r="C33" s="140" t="s">
        <v>273</v>
      </c>
      <c r="D33" s="176">
        <v>0</v>
      </c>
      <c r="E33" s="176">
        <v>0</v>
      </c>
      <c r="F33" s="176">
        <v>0</v>
      </c>
      <c r="G33" s="177">
        <v>0</v>
      </c>
      <c r="H33" s="177">
        <v>2.2290571803329998E-2</v>
      </c>
      <c r="I33" s="177">
        <v>2.1589251890240004E-2</v>
      </c>
    </row>
    <row r="34" spans="3:9" ht="19.899999999999999" customHeight="1" x14ac:dyDescent="0.2">
      <c r="C34" s="137" t="s">
        <v>173</v>
      </c>
      <c r="D34" s="178"/>
      <c r="E34" s="178"/>
      <c r="F34" s="178"/>
      <c r="G34" s="179"/>
      <c r="H34" s="179"/>
      <c r="I34" s="179">
        <f>SUM(I35:I38)</f>
        <v>0.36143163858702615</v>
      </c>
    </row>
    <row r="35" spans="3:9" ht="19.899999999999999" customHeight="1" x14ac:dyDescent="0.2">
      <c r="C35" s="140" t="s">
        <v>168</v>
      </c>
      <c r="D35" s="176">
        <v>0.28755071118578113</v>
      </c>
      <c r="E35" s="176">
        <v>0.3259833834107182</v>
      </c>
      <c r="F35" s="176">
        <v>0.29567806740344554</v>
      </c>
      <c r="G35" s="177">
        <v>0.35188304190008279</v>
      </c>
      <c r="H35" s="177">
        <v>0.36121212000000003</v>
      </c>
      <c r="I35" s="177">
        <v>0.35327106858702617</v>
      </c>
    </row>
    <row r="36" spans="3:9" ht="19.899999999999999" customHeight="1" x14ac:dyDescent="0.2">
      <c r="C36" s="140" t="s">
        <v>169</v>
      </c>
      <c r="D36" s="176">
        <v>0</v>
      </c>
      <c r="E36" s="176">
        <v>0</v>
      </c>
      <c r="F36" s="176">
        <v>1.8141106419798257E-4</v>
      </c>
      <c r="G36" s="177">
        <v>0</v>
      </c>
      <c r="H36" s="177">
        <v>0</v>
      </c>
      <c r="I36" s="177">
        <v>0</v>
      </c>
    </row>
    <row r="37" spans="3:9" ht="19.899999999999999" customHeight="1" x14ac:dyDescent="0.2">
      <c r="C37" s="140" t="s">
        <v>170</v>
      </c>
      <c r="D37" s="176">
        <v>0</v>
      </c>
      <c r="E37" s="176">
        <v>0</v>
      </c>
      <c r="F37" s="176">
        <v>0</v>
      </c>
      <c r="G37" s="177">
        <v>9.01099E-3</v>
      </c>
      <c r="H37" s="177">
        <v>0</v>
      </c>
      <c r="I37" s="177">
        <v>8.1605699999999989E-3</v>
      </c>
    </row>
    <row r="38" spans="3:9" ht="19.899999999999999" customHeight="1" x14ac:dyDescent="0.2">
      <c r="C38" s="140" t="s">
        <v>273</v>
      </c>
      <c r="D38" s="176">
        <v>0</v>
      </c>
      <c r="E38" s="176">
        <v>0</v>
      </c>
      <c r="F38" s="176">
        <v>0</v>
      </c>
      <c r="G38" s="177">
        <v>0</v>
      </c>
      <c r="H38" s="177">
        <v>0</v>
      </c>
      <c r="I38" s="177">
        <v>0</v>
      </c>
    </row>
    <row r="39" spans="3:9" ht="19.899999999999999" customHeight="1" x14ac:dyDescent="0.2">
      <c r="C39" s="137" t="s">
        <v>174</v>
      </c>
      <c r="D39" s="178"/>
      <c r="E39" s="178"/>
      <c r="F39" s="178"/>
      <c r="G39" s="179"/>
      <c r="H39" s="179"/>
      <c r="I39" s="179">
        <f>SUM(I40:I43)</f>
        <v>2.3699578490390425</v>
      </c>
    </row>
    <row r="40" spans="3:9" ht="19.899999999999999" customHeight="1" x14ac:dyDescent="0.2">
      <c r="C40" s="140" t="s">
        <v>168</v>
      </c>
      <c r="D40" s="176">
        <v>0.46208227480845077</v>
      </c>
      <c r="E40" s="176">
        <v>0.46635463423033807</v>
      </c>
      <c r="F40" s="176">
        <v>0.10978881417076486</v>
      </c>
      <c r="G40" s="177">
        <v>0.19379813801498741</v>
      </c>
      <c r="H40" s="177">
        <v>0.24438579401513125</v>
      </c>
      <c r="I40" s="177">
        <v>0.5740954406479627</v>
      </c>
    </row>
    <row r="41" spans="3:9" ht="19.899999999999999" customHeight="1" x14ac:dyDescent="0.2">
      <c r="C41" s="140" t="s">
        <v>169</v>
      </c>
      <c r="D41" s="176">
        <v>3.1727197580000001E-3</v>
      </c>
      <c r="E41" s="176">
        <v>3.5978066139999995E-3</v>
      </c>
      <c r="F41" s="176">
        <v>8.2011440160000004E-3</v>
      </c>
      <c r="G41" s="177">
        <v>7.9031313340000003E-3</v>
      </c>
      <c r="H41" s="177">
        <v>9.3151499289999985E-3</v>
      </c>
      <c r="I41" s="177">
        <v>6.2584997439999986E-3</v>
      </c>
    </row>
    <row r="42" spans="3:9" ht="19.899999999999999" customHeight="1" x14ac:dyDescent="0.2">
      <c r="C42" s="140" t="s">
        <v>170</v>
      </c>
      <c r="D42" s="176">
        <v>0.30539164000000002</v>
      </c>
      <c r="E42" s="176">
        <v>0.29988685999999998</v>
      </c>
      <c r="F42" s="176">
        <v>0.25105766999999996</v>
      </c>
      <c r="G42" s="177">
        <v>3.7994080212E-2</v>
      </c>
      <c r="H42" s="177">
        <v>0.49288100940100005</v>
      </c>
      <c r="I42" s="177">
        <v>1.7896039086470799</v>
      </c>
    </row>
    <row r="43" spans="3:9" ht="19.899999999999999" customHeight="1" x14ac:dyDescent="0.2">
      <c r="C43" s="140" t="s">
        <v>273</v>
      </c>
      <c r="D43" s="176">
        <v>0</v>
      </c>
      <c r="E43" s="176">
        <v>0</v>
      </c>
      <c r="F43" s="176">
        <v>0</v>
      </c>
      <c r="G43" s="177">
        <v>0</v>
      </c>
      <c r="H43" s="177">
        <v>0</v>
      </c>
      <c r="I43" s="177">
        <v>0</v>
      </c>
    </row>
    <row r="44" spans="3:9" ht="19.899999999999999" customHeight="1" x14ac:dyDescent="0.2">
      <c r="C44" s="137" t="s">
        <v>175</v>
      </c>
      <c r="D44" s="178"/>
      <c r="E44" s="178"/>
      <c r="F44" s="178"/>
      <c r="G44" s="179"/>
      <c r="H44" s="179"/>
      <c r="I44" s="179"/>
    </row>
    <row r="45" spans="3:9" ht="19.899999999999999" customHeight="1" x14ac:dyDescent="0.2">
      <c r="C45" s="140" t="s">
        <v>168</v>
      </c>
      <c r="D45" s="175">
        <v>7.9202559797205991E-3</v>
      </c>
      <c r="E45" s="175">
        <v>9.2780941233824889E-3</v>
      </c>
      <c r="F45" s="175">
        <v>7.8086787184639761E-3</v>
      </c>
      <c r="G45" s="180">
        <v>7.8696372717201053E-3</v>
      </c>
      <c r="H45" s="180">
        <v>7.3943937383102402E-3</v>
      </c>
      <c r="I45" s="180">
        <v>6.1575010517933102E-3</v>
      </c>
    </row>
    <row r="46" spans="3:9" ht="19.899999999999999" customHeight="1" x14ac:dyDescent="0.2">
      <c r="C46" s="140" t="s">
        <v>169</v>
      </c>
      <c r="D46" s="175">
        <v>3.2960589023993701E-2</v>
      </c>
      <c r="E46" s="175">
        <v>3.6630876652770927E-2</v>
      </c>
      <c r="F46" s="175">
        <v>4.5350231428907671E-2</v>
      </c>
      <c r="G46" s="180">
        <v>4.1373720484685933E-2</v>
      </c>
      <c r="H46" s="180">
        <v>3.3213588292006005E-2</v>
      </c>
      <c r="I46" s="180">
        <v>2.4352231738004295E-2</v>
      </c>
    </row>
    <row r="47" spans="3:9" ht="19.899999999999999" customHeight="1" x14ac:dyDescent="0.2">
      <c r="C47" s="140" t="s">
        <v>170</v>
      </c>
      <c r="D47" s="175">
        <v>0.45974045506418526</v>
      </c>
      <c r="E47" s="175">
        <v>0.31940373897968027</v>
      </c>
      <c r="F47" s="175">
        <v>0.36008456081436685</v>
      </c>
      <c r="G47" s="180">
        <v>0.34045675528786329</v>
      </c>
      <c r="H47" s="180">
        <v>0.57742034687473631</v>
      </c>
      <c r="I47" s="180">
        <v>0.33782069822452493</v>
      </c>
    </row>
    <row r="48" spans="3:9" ht="19.899999999999999" customHeight="1" x14ac:dyDescent="0.2">
      <c r="C48" s="140" t="s">
        <v>273</v>
      </c>
      <c r="D48" s="129">
        <v>0</v>
      </c>
      <c r="E48" s="174" t="s">
        <v>266</v>
      </c>
      <c r="F48" s="174" t="s">
        <v>266</v>
      </c>
      <c r="G48" s="174" t="s">
        <v>266</v>
      </c>
      <c r="H48" s="129">
        <v>3.7536577702219662E-3</v>
      </c>
      <c r="I48" s="129">
        <v>3.6328793330384669E-3</v>
      </c>
    </row>
    <row r="49" spans="3:9" ht="19.899999999999999" customHeight="1" x14ac:dyDescent="0.2">
      <c r="C49" s="141"/>
      <c r="D49" s="129"/>
      <c r="E49" s="129"/>
      <c r="F49" s="129"/>
      <c r="G49" s="129"/>
      <c r="H49" s="129"/>
      <c r="I49" s="129"/>
    </row>
    <row r="50" spans="3:9" ht="19.899999999999999" customHeight="1" x14ac:dyDescent="0.2">
      <c r="C50" s="140"/>
    </row>
    <row r="51" spans="3:9" ht="19.899999999999999" customHeight="1" x14ac:dyDescent="0.2">
      <c r="C51" s="140"/>
    </row>
    <row r="52" spans="3:9" ht="19.899999999999999" customHeight="1" x14ac:dyDescent="0.2">
      <c r="C52" s="140"/>
    </row>
    <row r="53" spans="3:9" ht="19.899999999999999" customHeight="1" x14ac:dyDescent="0.2"/>
    <row r="54" spans="3:9" ht="19.899999999999999" customHeight="1" x14ac:dyDescent="0.2">
      <c r="C54" s="141"/>
    </row>
    <row r="55" spans="3:9" ht="19.899999999999999" customHeight="1" x14ac:dyDescent="0.2">
      <c r="C55" s="140"/>
    </row>
    <row r="56" spans="3:9" ht="19.899999999999999" customHeight="1" x14ac:dyDescent="0.2">
      <c r="C56" s="140"/>
    </row>
    <row r="57" spans="3:9" ht="19.899999999999999" customHeight="1" x14ac:dyDescent="0.2">
      <c r="C57" s="140"/>
    </row>
    <row r="58" spans="3:9" ht="19.899999999999999" customHeight="1" x14ac:dyDescent="0.2"/>
    <row r="59" spans="3:9" ht="19.899999999999999" customHeight="1" x14ac:dyDescent="0.2">
      <c r="C59" s="141"/>
    </row>
    <row r="60" spans="3:9" ht="19.899999999999999" customHeight="1" x14ac:dyDescent="0.2">
      <c r="C60" s="140"/>
    </row>
    <row r="61" spans="3:9" ht="19.899999999999999" customHeight="1" x14ac:dyDescent="0.2">
      <c r="C61" s="140"/>
    </row>
    <row r="62" spans="3:9" ht="19.899999999999999" customHeight="1" x14ac:dyDescent="0.2">
      <c r="C62" s="140"/>
    </row>
    <row r="63" spans="3:9" ht="19.899999999999999" customHeight="1" x14ac:dyDescent="0.2"/>
    <row r="64" spans="3:9" ht="19.899999999999999" customHeight="1" x14ac:dyDescent="0.2">
      <c r="C64" s="141"/>
    </row>
    <row r="65" spans="3:3" ht="19.899999999999999" customHeight="1" x14ac:dyDescent="0.2">
      <c r="C65" s="140"/>
    </row>
    <row r="66" spans="3:3" ht="19.899999999999999" customHeight="1" x14ac:dyDescent="0.2">
      <c r="C66" s="140"/>
    </row>
    <row r="67" spans="3:3" ht="19.899999999999999" customHeight="1" x14ac:dyDescent="0.2">
      <c r="C67" s="140"/>
    </row>
    <row r="68" spans="3:3" ht="19.899999999999999" customHeight="1" x14ac:dyDescent="0.2"/>
    <row r="69" spans="3:3" ht="19.899999999999999" customHeight="1" x14ac:dyDescent="0.2">
      <c r="C69" s="141"/>
    </row>
    <row r="70" spans="3:3" ht="19.899999999999999" customHeight="1" x14ac:dyDescent="0.2">
      <c r="C70" s="140"/>
    </row>
    <row r="71" spans="3:3" ht="19.899999999999999" customHeight="1" x14ac:dyDescent="0.2">
      <c r="C71" s="140"/>
    </row>
    <row r="72" spans="3:3" x14ac:dyDescent="0.2">
      <c r="C72" s="140"/>
    </row>
  </sheetData>
  <hyperlinks>
    <hyperlink ref="K5" location="Cover!A1" display="cover" xr:uid="{AD2EBF64-8E85-44F5-81BD-76F95DC317F9}"/>
  </hyperlinks>
  <pageMargins left="0.7" right="0.7" top="0.75" bottom="0.75" header="0.3" footer="0.3"/>
  <pageSetup paperSize="9" scale="7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A1:V51"/>
  <sheetViews>
    <sheetView workbookViewId="0">
      <selection activeCell="A4" sqref="A4"/>
    </sheetView>
  </sheetViews>
  <sheetFormatPr defaultColWidth="9.28515625" defaultRowHeight="15" x14ac:dyDescent="0.25"/>
  <cols>
    <col min="1" max="1" width="6.140625" style="1" bestFit="1" customWidth="1"/>
    <col min="2" max="2" width="4.7109375" style="1" customWidth="1"/>
    <col min="3" max="3" width="35.7109375" style="1" customWidth="1"/>
    <col min="4" max="4" width="16.7109375" style="1" customWidth="1"/>
    <col min="5" max="5" width="15.28515625" style="1" customWidth="1"/>
    <col min="6" max="6" width="14.28515625" style="1" customWidth="1"/>
    <col min="7" max="7" width="12" style="1" customWidth="1"/>
    <col min="8" max="8" width="14.42578125" style="1" customWidth="1"/>
    <col min="9" max="9" width="6.28515625" style="1" customWidth="1"/>
    <col min="10" max="16384" width="9.28515625" style="1"/>
  </cols>
  <sheetData>
    <row r="1" spans="1:22" ht="18.75" customHeight="1" x14ac:dyDescent="0.25">
      <c r="C1" s="37"/>
      <c r="D1" s="37"/>
      <c r="E1" s="37"/>
      <c r="F1" s="37"/>
      <c r="G1" s="37"/>
      <c r="H1" s="37"/>
      <c r="I1" s="37"/>
      <c r="J1" s="37"/>
      <c r="K1" s="37"/>
      <c r="L1" s="37"/>
      <c r="M1" s="37"/>
      <c r="N1" s="37"/>
      <c r="O1" s="37"/>
      <c r="P1" s="37"/>
      <c r="Q1" s="37"/>
      <c r="R1" s="37"/>
      <c r="S1" s="37"/>
      <c r="T1" s="37"/>
      <c r="U1" s="37"/>
      <c r="V1" s="37"/>
    </row>
    <row r="2" spans="1:22" ht="15.75" customHeight="1" x14ac:dyDescent="0.25">
      <c r="C2" s="37"/>
      <c r="D2" s="37"/>
      <c r="E2" s="37"/>
      <c r="F2" s="37"/>
      <c r="G2" s="37"/>
      <c r="H2" s="37"/>
      <c r="I2" s="37"/>
      <c r="J2" s="37"/>
      <c r="K2" s="37"/>
      <c r="L2" s="37"/>
      <c r="M2" s="37"/>
      <c r="N2" s="37"/>
      <c r="O2" s="37"/>
      <c r="P2" s="37"/>
      <c r="Q2" s="37"/>
      <c r="R2" s="37"/>
      <c r="S2" s="37"/>
      <c r="T2" s="37"/>
      <c r="U2" s="37"/>
      <c r="V2" s="37"/>
    </row>
    <row r="3" spans="1:22" x14ac:dyDescent="0.25">
      <c r="C3" s="37"/>
      <c r="D3" s="37"/>
      <c r="E3" s="37"/>
      <c r="F3" s="37"/>
      <c r="G3" s="37"/>
      <c r="H3" s="37"/>
      <c r="I3" s="37"/>
      <c r="J3" s="37"/>
      <c r="K3" s="37"/>
      <c r="L3" s="37"/>
      <c r="M3" s="37"/>
      <c r="N3" s="37"/>
      <c r="O3" s="37"/>
      <c r="P3" s="37"/>
      <c r="Q3" s="37"/>
      <c r="R3" s="37"/>
      <c r="S3" s="37"/>
      <c r="T3" s="37"/>
      <c r="U3" s="37"/>
      <c r="V3" s="37"/>
    </row>
    <row r="4" spans="1:22" ht="23.25" customHeight="1" x14ac:dyDescent="0.25">
      <c r="A4" s="112" t="s">
        <v>161</v>
      </c>
      <c r="C4" s="79"/>
      <c r="D4" s="79"/>
      <c r="E4" s="79"/>
      <c r="F4" s="79"/>
      <c r="G4" s="79"/>
      <c r="H4" s="79"/>
      <c r="I4" s="79"/>
      <c r="J4" s="79"/>
      <c r="K4" s="79"/>
      <c r="L4" s="79"/>
      <c r="M4" s="79"/>
      <c r="N4" s="79"/>
      <c r="O4" s="79"/>
      <c r="P4" s="79"/>
      <c r="Q4" s="79"/>
      <c r="R4" s="79"/>
      <c r="S4" s="79"/>
      <c r="T4" s="79"/>
      <c r="U4" s="79"/>
      <c r="V4" s="79"/>
    </row>
    <row r="5" spans="1:22" ht="23.25" customHeight="1" x14ac:dyDescent="0.25">
      <c r="C5" s="2" t="s">
        <v>109</v>
      </c>
      <c r="D5" s="79"/>
      <c r="E5" s="79"/>
      <c r="F5" s="79"/>
      <c r="G5" s="79"/>
      <c r="H5" s="79"/>
      <c r="I5" s="79"/>
      <c r="J5" s="79"/>
      <c r="K5" s="79"/>
      <c r="L5" s="79"/>
      <c r="M5" s="79"/>
      <c r="N5" s="79"/>
      <c r="O5" s="79"/>
      <c r="P5" s="79"/>
      <c r="Q5" s="79"/>
      <c r="R5" s="79"/>
      <c r="S5" s="79"/>
      <c r="T5" s="79"/>
      <c r="U5" s="79"/>
      <c r="V5" s="79"/>
    </row>
    <row r="6" spans="1:22" ht="23.25" customHeight="1" x14ac:dyDescent="0.25">
      <c r="C6" s="79"/>
      <c r="D6" s="79"/>
      <c r="E6" s="79"/>
      <c r="F6" s="79"/>
      <c r="G6" s="79"/>
      <c r="H6" s="79"/>
      <c r="I6" s="79"/>
      <c r="J6" s="79"/>
      <c r="K6" s="79"/>
      <c r="L6" s="79"/>
      <c r="M6" s="79"/>
      <c r="N6" s="79"/>
      <c r="O6" s="79"/>
      <c r="P6" s="79"/>
      <c r="Q6" s="79"/>
      <c r="R6" s="79"/>
      <c r="S6" s="79"/>
      <c r="T6" s="79"/>
      <c r="U6" s="79"/>
      <c r="V6" s="79"/>
    </row>
    <row r="7" spans="1:22" x14ac:dyDescent="0.25">
      <c r="C7" s="3"/>
      <c r="D7" s="4"/>
      <c r="E7" s="4"/>
      <c r="F7" s="4"/>
      <c r="G7" s="4"/>
      <c r="H7" s="4"/>
      <c r="I7" s="4"/>
      <c r="J7" s="4"/>
      <c r="K7" s="4"/>
      <c r="L7" s="4"/>
      <c r="M7" s="4"/>
      <c r="N7" s="4"/>
      <c r="O7" s="4"/>
      <c r="P7" s="4"/>
      <c r="Q7" s="4"/>
      <c r="R7" s="4"/>
      <c r="S7" s="4"/>
      <c r="T7" s="4"/>
      <c r="U7" s="4"/>
      <c r="V7" s="4"/>
    </row>
    <row r="8" spans="1:22" x14ac:dyDescent="0.25">
      <c r="C8" s="11"/>
      <c r="D8" s="11"/>
      <c r="E8" s="11"/>
      <c r="F8" s="11"/>
      <c r="G8" s="11"/>
      <c r="H8" s="11"/>
    </row>
    <row r="9" spans="1:22" ht="20.100000000000001" customHeight="1" x14ac:dyDescent="0.25">
      <c r="C9" s="11" t="s">
        <v>110</v>
      </c>
      <c r="D9" s="84"/>
      <c r="E9" s="11"/>
      <c r="F9" s="11"/>
      <c r="G9" s="11"/>
      <c r="H9" s="11"/>
    </row>
    <row r="10" spans="1:22" ht="20.100000000000001" customHeight="1" x14ac:dyDescent="0.25">
      <c r="C10" s="11" t="s">
        <v>111</v>
      </c>
      <c r="D10" s="84"/>
      <c r="E10" s="84"/>
      <c r="F10" s="84"/>
      <c r="G10" s="84"/>
      <c r="H10" s="84"/>
    </row>
    <row r="11" spans="1:22" ht="20.100000000000001" customHeight="1" x14ac:dyDescent="0.25">
      <c r="C11" s="11" t="s">
        <v>112</v>
      </c>
      <c r="D11" s="84"/>
      <c r="E11" s="84"/>
      <c r="F11" s="84"/>
      <c r="G11" s="84"/>
      <c r="H11" s="84"/>
    </row>
    <row r="12" spans="1:22" ht="20.100000000000001" customHeight="1" x14ac:dyDescent="0.25">
      <c r="C12" s="11" t="s">
        <v>113</v>
      </c>
      <c r="D12" s="84"/>
      <c r="E12" s="84"/>
      <c r="F12" s="84"/>
      <c r="G12" s="84"/>
      <c r="H12" s="84"/>
    </row>
    <row r="13" spans="1:22" ht="20.100000000000001" customHeight="1" x14ac:dyDescent="0.25">
      <c r="C13" s="11" t="s">
        <v>114</v>
      </c>
      <c r="D13" s="84"/>
      <c r="E13" s="84"/>
      <c r="F13" s="84"/>
      <c r="G13" s="84"/>
      <c r="H13" s="84"/>
    </row>
    <row r="14" spans="1:22" ht="20.100000000000001" customHeight="1" x14ac:dyDescent="0.25">
      <c r="C14" s="11" t="s">
        <v>115</v>
      </c>
      <c r="D14" s="84"/>
      <c r="E14" s="84"/>
      <c r="F14" s="84"/>
      <c r="G14" s="84"/>
      <c r="H14" s="84"/>
    </row>
    <row r="15" spans="1:22" ht="20.100000000000001" customHeight="1" x14ac:dyDescent="0.25">
      <c r="C15" s="11" t="s">
        <v>116</v>
      </c>
      <c r="D15" s="84"/>
      <c r="E15" s="84"/>
      <c r="F15" s="84"/>
      <c r="G15" s="84"/>
      <c r="H15" s="84"/>
    </row>
    <row r="16" spans="1:22" ht="20.100000000000001" customHeight="1" x14ac:dyDescent="0.25">
      <c r="C16" s="11" t="s">
        <v>117</v>
      </c>
      <c r="D16" s="84"/>
      <c r="E16" s="84"/>
      <c r="F16" s="84"/>
      <c r="G16" s="84"/>
      <c r="H16" s="84"/>
    </row>
    <row r="17" spans="3:8" ht="20.100000000000001" customHeight="1" x14ac:dyDescent="0.25">
      <c r="C17" s="11" t="s">
        <v>118</v>
      </c>
      <c r="D17" s="84"/>
      <c r="E17" s="84"/>
      <c r="F17" s="84"/>
      <c r="G17" s="84"/>
      <c r="H17" s="84"/>
    </row>
    <row r="18" spans="3:8" ht="20.100000000000001" customHeight="1" x14ac:dyDescent="0.25">
      <c r="C18" s="11" t="s">
        <v>119</v>
      </c>
      <c r="D18" s="84"/>
      <c r="E18" s="84"/>
      <c r="F18" s="84"/>
      <c r="G18" s="84"/>
      <c r="H18" s="84"/>
    </row>
    <row r="19" spans="3:8" ht="20.100000000000001" customHeight="1" x14ac:dyDescent="0.25">
      <c r="C19" s="11" t="s">
        <v>120</v>
      </c>
      <c r="D19" s="84"/>
      <c r="E19" s="84"/>
      <c r="F19" s="84"/>
      <c r="G19" s="84"/>
      <c r="H19" s="84"/>
    </row>
    <row r="20" spans="3:8" ht="20.100000000000001" customHeight="1" x14ac:dyDescent="0.25">
      <c r="C20" s="11" t="s">
        <v>121</v>
      </c>
      <c r="D20" s="84"/>
      <c r="E20" s="84"/>
      <c r="F20" s="84"/>
      <c r="G20" s="84"/>
      <c r="H20" s="84"/>
    </row>
    <row r="21" spans="3:8" ht="20.100000000000001" customHeight="1" x14ac:dyDescent="0.25">
      <c r="C21" s="11" t="s">
        <v>122</v>
      </c>
      <c r="D21" s="84"/>
      <c r="E21" s="84"/>
      <c r="F21" s="84"/>
      <c r="G21" s="84"/>
      <c r="H21" s="84"/>
    </row>
    <row r="22" spans="3:8" ht="20.100000000000001" customHeight="1" x14ac:dyDescent="0.25">
      <c r="C22" s="11" t="s">
        <v>123</v>
      </c>
      <c r="D22" s="84"/>
      <c r="E22" s="84"/>
      <c r="F22" s="84"/>
      <c r="G22" s="84"/>
      <c r="H22" s="84"/>
    </row>
    <row r="23" spans="3:8" ht="20.100000000000001" customHeight="1" x14ac:dyDescent="0.25">
      <c r="C23" s="11" t="s">
        <v>124</v>
      </c>
      <c r="D23" s="84"/>
      <c r="E23" s="84"/>
      <c r="F23" s="84"/>
      <c r="G23" s="84"/>
      <c r="H23" s="84"/>
    </row>
    <row r="24" spans="3:8" ht="20.100000000000001" customHeight="1" x14ac:dyDescent="0.25">
      <c r="C24" s="11" t="s">
        <v>125</v>
      </c>
      <c r="D24" s="84"/>
      <c r="E24" s="84"/>
      <c r="F24" s="84"/>
      <c r="G24" s="84"/>
      <c r="H24" s="84"/>
    </row>
    <row r="25" spans="3:8" ht="20.100000000000001" customHeight="1" x14ac:dyDescent="0.25">
      <c r="C25" s="11" t="s">
        <v>126</v>
      </c>
      <c r="D25" s="84"/>
      <c r="E25" s="84"/>
      <c r="F25" s="84"/>
      <c r="G25" s="84"/>
      <c r="H25" s="84"/>
    </row>
    <row r="26" spans="3:8" ht="20.100000000000001" customHeight="1" x14ac:dyDescent="0.25">
      <c r="C26" s="11" t="s">
        <v>127</v>
      </c>
      <c r="D26" s="84"/>
      <c r="E26" s="84"/>
      <c r="F26" s="84"/>
      <c r="G26" s="84"/>
      <c r="H26" s="84"/>
    </row>
    <row r="27" spans="3:8" ht="20.100000000000001" customHeight="1" x14ac:dyDescent="0.25">
      <c r="C27" s="11" t="s">
        <v>128</v>
      </c>
      <c r="D27" s="84"/>
      <c r="E27" s="84"/>
      <c r="F27" s="84"/>
      <c r="G27" s="84"/>
      <c r="H27" s="84"/>
    </row>
    <row r="28" spans="3:8" ht="20.100000000000001" customHeight="1" x14ac:dyDescent="0.25">
      <c r="C28" s="11" t="s">
        <v>129</v>
      </c>
      <c r="D28" s="93"/>
      <c r="E28" s="11"/>
      <c r="F28" s="11"/>
      <c r="G28" s="11"/>
      <c r="H28" s="11"/>
    </row>
    <row r="29" spans="3:8" x14ac:dyDescent="0.25">
      <c r="C29" s="11" t="s">
        <v>130</v>
      </c>
    </row>
    <row r="30" spans="3:8" x14ac:dyDescent="0.25">
      <c r="C30" s="11" t="s">
        <v>131</v>
      </c>
    </row>
    <row r="31" spans="3:8" x14ac:dyDescent="0.25">
      <c r="C31" s="11" t="s">
        <v>132</v>
      </c>
    </row>
    <row r="32" spans="3:8" x14ac:dyDescent="0.25">
      <c r="C32" s="11" t="s">
        <v>133</v>
      </c>
    </row>
    <row r="33" spans="3:8" x14ac:dyDescent="0.25">
      <c r="C33" s="11" t="s">
        <v>134</v>
      </c>
      <c r="D33" s="93"/>
      <c r="E33" s="11"/>
      <c r="F33" s="11"/>
      <c r="G33" s="11"/>
      <c r="H33" s="11"/>
    </row>
    <row r="34" spans="3:8" x14ac:dyDescent="0.25">
      <c r="C34" s="11" t="s">
        <v>135</v>
      </c>
    </row>
    <row r="35" spans="3:8" x14ac:dyDescent="0.25">
      <c r="C35" s="11" t="s">
        <v>136</v>
      </c>
    </row>
    <row r="36" spans="3:8" x14ac:dyDescent="0.25">
      <c r="C36" s="11" t="s">
        <v>137</v>
      </c>
    </row>
    <row r="37" spans="3:8" x14ac:dyDescent="0.25">
      <c r="C37" s="11" t="s">
        <v>138</v>
      </c>
    </row>
    <row r="38" spans="3:8" x14ac:dyDescent="0.25">
      <c r="C38" s="11" t="s">
        <v>139</v>
      </c>
      <c r="D38" s="93"/>
      <c r="E38" s="11"/>
      <c r="F38" s="11"/>
      <c r="G38" s="11"/>
      <c r="H38" s="11"/>
    </row>
    <row r="39" spans="3:8" x14ac:dyDescent="0.25">
      <c r="C39" s="84"/>
    </row>
    <row r="40" spans="3:8" x14ac:dyDescent="0.25">
      <c r="C40" s="84"/>
    </row>
    <row r="41" spans="3:8" x14ac:dyDescent="0.25">
      <c r="C41" s="84"/>
    </row>
    <row r="43" spans="3:8" x14ac:dyDescent="0.25">
      <c r="C43" s="93"/>
      <c r="D43" s="93"/>
      <c r="E43" s="11"/>
      <c r="F43" s="11"/>
      <c r="G43" s="11"/>
      <c r="H43" s="11"/>
    </row>
    <row r="44" spans="3:8" x14ac:dyDescent="0.25">
      <c r="C44" s="84"/>
    </row>
    <row r="45" spans="3:8" x14ac:dyDescent="0.25">
      <c r="C45" s="84"/>
    </row>
    <row r="46" spans="3:8" x14ac:dyDescent="0.25">
      <c r="C46" s="84"/>
    </row>
    <row r="48" spans="3:8" x14ac:dyDescent="0.25">
      <c r="C48" s="93"/>
      <c r="D48" s="93"/>
      <c r="E48" s="11"/>
      <c r="F48" s="11"/>
      <c r="G48" s="11"/>
      <c r="H48" s="11"/>
    </row>
    <row r="49" spans="3:3" x14ac:dyDescent="0.25">
      <c r="C49" s="84"/>
    </row>
    <row r="50" spans="3:3" x14ac:dyDescent="0.25">
      <c r="C50" s="84"/>
    </row>
    <row r="51" spans="3:3" x14ac:dyDescent="0.25">
      <c r="C51" s="84"/>
    </row>
  </sheetData>
  <hyperlinks>
    <hyperlink ref="A4" location="Cover!A1" display="Cover" xr:uid="{00000000-0004-0000-09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5462C-D4C9-45C1-BE1D-A46B9DB11590}">
  <sheetPr>
    <tabColor theme="5"/>
    <pageSetUpPr fitToPage="1"/>
  </sheetPr>
  <dimension ref="AA5"/>
  <sheetViews>
    <sheetView tabSelected="1" zoomScale="70" zoomScaleNormal="70" workbookViewId="0">
      <selection activeCell="AB13" sqref="AB13"/>
    </sheetView>
  </sheetViews>
  <sheetFormatPr defaultColWidth="9.28515625" defaultRowHeight="15" x14ac:dyDescent="0.25"/>
  <cols>
    <col min="1" max="2" width="9.28515625" style="214" customWidth="1"/>
    <col min="3" max="16384" width="9.28515625" style="214"/>
  </cols>
  <sheetData>
    <row r="5" spans="27:27" ht="21" x14ac:dyDescent="0.35">
      <c r="AA5" s="216" t="s">
        <v>160</v>
      </c>
    </row>
  </sheetData>
  <hyperlinks>
    <hyperlink ref="AA5" location="Cover!A1" display="cover" xr:uid="{4085A65A-1E87-48A0-A0F1-ED82169B8AC8}"/>
  </hyperlinks>
  <pageMargins left="0.7" right="0.7" top="0.75" bottom="0.75" header="0.3" footer="0.3"/>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C1:O74"/>
  <sheetViews>
    <sheetView zoomScale="85" zoomScaleNormal="85" workbookViewId="0">
      <selection activeCell="M5" sqref="M5"/>
    </sheetView>
  </sheetViews>
  <sheetFormatPr defaultColWidth="9.28515625" defaultRowHeight="15" x14ac:dyDescent="0.25"/>
  <cols>
    <col min="1" max="1" width="5.42578125" style="1" customWidth="1"/>
    <col min="2" max="2" width="4.7109375" style="1" customWidth="1"/>
    <col min="3" max="3" width="41.42578125" style="1" bestFit="1" customWidth="1"/>
    <col min="4" max="4" width="35.7109375" style="1" hidden="1" customWidth="1"/>
    <col min="5" max="5" width="21.7109375" style="1" customWidth="1"/>
    <col min="6" max="6" width="15.28515625" style="1" customWidth="1"/>
    <col min="7" max="7" width="14.28515625" style="1" customWidth="1"/>
    <col min="8" max="8" width="12" style="1" customWidth="1"/>
    <col min="9" max="11" width="14.42578125" style="1" customWidth="1"/>
    <col min="12" max="12" width="9.28515625" style="1"/>
    <col min="13" max="13" width="16" style="1" bestFit="1" customWidth="1"/>
    <col min="14" max="14" width="9.28515625" style="1"/>
    <col min="15" max="15" width="11" style="1" bestFit="1" customWidth="1"/>
    <col min="16" max="16384" width="9.28515625" style="1"/>
  </cols>
  <sheetData>
    <row r="1" spans="3:13" ht="18.75" customHeight="1" x14ac:dyDescent="0.25">
      <c r="C1" s="37"/>
      <c r="D1" s="37"/>
      <c r="E1" s="37"/>
      <c r="F1" s="37"/>
      <c r="G1" s="37"/>
      <c r="H1" s="37"/>
      <c r="I1" s="37"/>
      <c r="J1" s="37"/>
      <c r="K1" s="37"/>
    </row>
    <row r="2" spans="3:13" ht="15.75" customHeight="1" x14ac:dyDescent="0.25">
      <c r="C2" s="37"/>
      <c r="D2" s="37"/>
      <c r="E2" s="37"/>
      <c r="F2" s="37"/>
      <c r="G2" s="37"/>
      <c r="H2" s="37"/>
      <c r="I2" s="37"/>
      <c r="J2" s="37"/>
      <c r="K2" s="37"/>
    </row>
    <row r="3" spans="3:13" x14ac:dyDescent="0.25">
      <c r="C3" s="37"/>
      <c r="D3" s="37"/>
      <c r="E3" s="37"/>
      <c r="F3" s="37"/>
      <c r="G3" s="37"/>
      <c r="H3" s="37"/>
      <c r="I3" s="37"/>
      <c r="J3" s="37"/>
      <c r="K3" s="37"/>
    </row>
    <row r="4" spans="3:13" ht="23.25" customHeight="1" x14ac:dyDescent="0.25">
      <c r="C4" s="2"/>
      <c r="D4" s="2"/>
      <c r="E4" s="2"/>
      <c r="F4" s="2"/>
      <c r="G4" s="2"/>
      <c r="H4" s="2"/>
      <c r="I4" s="2"/>
      <c r="J4" s="2"/>
      <c r="K4" s="2"/>
    </row>
    <row r="5" spans="3:13" ht="23.25" customHeight="1" x14ac:dyDescent="0.25">
      <c r="C5" s="2" t="s">
        <v>0</v>
      </c>
      <c r="D5" s="2"/>
      <c r="E5" s="2"/>
      <c r="F5" s="2"/>
      <c r="G5" s="2"/>
      <c r="H5" s="2"/>
      <c r="I5" s="2"/>
      <c r="J5" s="2"/>
      <c r="K5" s="2"/>
      <c r="M5" s="217" t="s">
        <v>160</v>
      </c>
    </row>
    <row r="6" spans="3:13" ht="23.25" customHeight="1" x14ac:dyDescent="0.25">
      <c r="C6" s="2"/>
      <c r="D6" s="2"/>
      <c r="E6" s="2"/>
      <c r="F6" s="2"/>
      <c r="G6" s="2"/>
      <c r="H6" s="2"/>
      <c r="I6" s="2"/>
      <c r="J6" s="2"/>
      <c r="K6" s="2"/>
    </row>
    <row r="7" spans="3:13" x14ac:dyDescent="0.25">
      <c r="C7" s="3"/>
      <c r="D7" s="3"/>
      <c r="E7" s="4" t="s">
        <v>1</v>
      </c>
      <c r="F7" s="4" t="s">
        <v>2</v>
      </c>
      <c r="G7" s="4" t="s">
        <v>3</v>
      </c>
      <c r="H7" s="4" t="s">
        <v>4</v>
      </c>
      <c r="I7" s="4" t="s">
        <v>5</v>
      </c>
      <c r="J7" s="4" t="s">
        <v>165</v>
      </c>
      <c r="K7" s="5" t="s">
        <v>270</v>
      </c>
    </row>
    <row r="8" spans="3:13" x14ac:dyDescent="0.25">
      <c r="C8" s="1" t="s">
        <v>6</v>
      </c>
      <c r="E8" s="96">
        <v>2.5497078768550473E-2</v>
      </c>
      <c r="F8" s="96">
        <v>3.5578650825694572E-2</v>
      </c>
      <c r="G8" s="96">
        <v>4.0338680860557259E-2</v>
      </c>
      <c r="H8" s="96">
        <v>4.4489209314546717E-2</v>
      </c>
      <c r="I8" s="142">
        <v>4.4421557051082215E-2</v>
      </c>
      <c r="J8" s="142">
        <v>4.5847254322817561E-2</v>
      </c>
      <c r="K8" s="101">
        <v>4.4825939196786201E-2</v>
      </c>
    </row>
    <row r="9" spans="3:13" ht="20.100000000000001" customHeight="1" x14ac:dyDescent="0.25">
      <c r="C9" s="6" t="s">
        <v>7</v>
      </c>
      <c r="D9" s="6"/>
      <c r="E9" s="142">
        <v>1.2049945062409525E-2</v>
      </c>
      <c r="F9" s="142">
        <v>1.1155209305113923E-2</v>
      </c>
      <c r="G9" s="142">
        <v>1.0049719041127938E-2</v>
      </c>
      <c r="H9" s="142">
        <v>1.0025320467848488E-2</v>
      </c>
      <c r="I9" s="142">
        <v>9.5428837521756796E-3</v>
      </c>
      <c r="J9" s="142">
        <f>'P&amp;L'!I10*4/AVERAGE('Balance Sheet'!H25:I25)</f>
        <v>1.0147458390780826E-2</v>
      </c>
      <c r="K9" s="101">
        <v>9.8919069052027589E-3</v>
      </c>
    </row>
    <row r="10" spans="3:13" ht="20.100000000000001" customHeight="1" x14ac:dyDescent="0.25">
      <c r="C10" s="6" t="s">
        <v>8</v>
      </c>
      <c r="D10" s="6"/>
      <c r="E10" s="143">
        <v>0.43223373474837185</v>
      </c>
      <c r="F10" s="143">
        <v>0.33116322898833489</v>
      </c>
      <c r="G10" s="143">
        <v>0.30722797885860004</v>
      </c>
      <c r="H10" s="143">
        <v>0.27151584621374364</v>
      </c>
      <c r="I10" s="143">
        <v>0.2372135583218227</v>
      </c>
      <c r="J10" s="143">
        <v>0.25541522530549482</v>
      </c>
      <c r="K10" s="102">
        <v>0.23897757867019834</v>
      </c>
    </row>
    <row r="11" spans="3:13" ht="20.100000000000001" customHeight="1" x14ac:dyDescent="0.25">
      <c r="C11" s="6" t="s">
        <v>9</v>
      </c>
      <c r="D11" s="6"/>
      <c r="E11" s="143">
        <v>0.51870906588715116</v>
      </c>
      <c r="F11" s="143">
        <v>0.40118172739285857</v>
      </c>
      <c r="G11" s="143">
        <v>0.34444832971441869</v>
      </c>
      <c r="H11" s="143">
        <v>0.30012144718396189</v>
      </c>
      <c r="I11" s="143">
        <v>0.2632412583748871</v>
      </c>
      <c r="J11" s="143">
        <v>0.27999238630026907</v>
      </c>
      <c r="K11" s="102">
        <v>0.25984141879361389</v>
      </c>
    </row>
    <row r="12" spans="3:13" ht="20.100000000000001" customHeight="1" x14ac:dyDescent="0.25">
      <c r="C12" s="6" t="s">
        <v>10</v>
      </c>
      <c r="D12" s="6"/>
      <c r="E12" s="144">
        <v>4.5660480585973133E-3</v>
      </c>
      <c r="F12" s="144">
        <v>7.6461208353159702E-3</v>
      </c>
      <c r="G12" s="144">
        <v>9.336730856132151E-3</v>
      </c>
      <c r="H12" s="144">
        <v>2.5610395544727765E-3</v>
      </c>
      <c r="I12" s="144">
        <v>6.3648177006183854E-3</v>
      </c>
      <c r="J12" s="144">
        <v>2.0592169985589612E-3</v>
      </c>
      <c r="K12" s="103">
        <v>7.2951284943611238E-3</v>
      </c>
    </row>
    <row r="13" spans="3:13" ht="20.100000000000001" customHeight="1" x14ac:dyDescent="0.25">
      <c r="C13" s="6" t="s">
        <v>11</v>
      </c>
      <c r="D13" s="6"/>
      <c r="E13" s="98">
        <v>0.24606655839353977</v>
      </c>
      <c r="F13" s="143">
        <v>0.30786635187371991</v>
      </c>
      <c r="G13" s="143">
        <v>0.28622487809922942</v>
      </c>
      <c r="H13" s="143">
        <v>0.37388190812539901</v>
      </c>
      <c r="I13" s="143">
        <v>0.394678040681468</v>
      </c>
      <c r="J13" s="143">
        <v>0.33133440799362357</v>
      </c>
      <c r="K13" s="103">
        <v>0.25386469879125395</v>
      </c>
    </row>
    <row r="14" spans="3:13" ht="20.100000000000001" customHeight="1" x14ac:dyDescent="0.25">
      <c r="C14" s="6" t="s">
        <v>12</v>
      </c>
      <c r="D14" s="6"/>
      <c r="E14" s="98">
        <v>1.8577499251430461E-2</v>
      </c>
      <c r="F14" s="98">
        <v>2.6250987513867691E-2</v>
      </c>
      <c r="G14" s="98">
        <v>2.6559761753440495E-2</v>
      </c>
      <c r="H14" s="98">
        <v>3.4181254110158647E-2</v>
      </c>
      <c r="I14" s="143">
        <v>3.4493383038140299E-2</v>
      </c>
      <c r="J14" s="143">
        <v>3.5863615219648544E-2</v>
      </c>
      <c r="K14" s="102">
        <v>3.2996653960742105E-2</v>
      </c>
    </row>
    <row r="15" spans="3:13" ht="20.100000000000001" customHeight="1" x14ac:dyDescent="0.25">
      <c r="C15" s="6" t="s">
        <v>13</v>
      </c>
      <c r="D15" s="6"/>
      <c r="E15" s="99">
        <v>0.10579129773926532</v>
      </c>
      <c r="F15" s="100">
        <v>0.10045899240878395</v>
      </c>
      <c r="G15" s="100">
        <v>9.3299346311333867E-2</v>
      </c>
      <c r="H15" s="100">
        <v>0.12795079065834253</v>
      </c>
      <c r="I15" s="142">
        <v>0.1879507848960543</v>
      </c>
      <c r="J15" s="142">
        <v>0.17399999999999999</v>
      </c>
      <c r="K15" s="101">
        <v>0.159</v>
      </c>
    </row>
    <row r="16" spans="3:13" ht="20.100000000000001" customHeight="1" x14ac:dyDescent="0.25">
      <c r="C16" s="6" t="s">
        <v>14</v>
      </c>
      <c r="D16" s="6"/>
      <c r="E16" s="99">
        <v>0.10579129773926532</v>
      </c>
      <c r="F16" s="100">
        <v>0.13338790930089545</v>
      </c>
      <c r="G16" s="100">
        <v>0.12380188090456573</v>
      </c>
      <c r="H16" s="100">
        <v>0.12795079065834253</v>
      </c>
      <c r="I16" s="142">
        <v>0.1879507848960543</v>
      </c>
      <c r="J16" s="142">
        <v>0.17399999999999999</v>
      </c>
      <c r="K16" s="101">
        <v>0.159</v>
      </c>
    </row>
    <row r="17" spans="3:15" ht="20.100000000000001" customHeight="1" x14ac:dyDescent="0.25">
      <c r="C17" s="6" t="s">
        <v>15</v>
      </c>
      <c r="D17" s="7">
        <v>159.11250098567504</v>
      </c>
      <c r="E17" s="8">
        <v>167.52981453277428</v>
      </c>
      <c r="F17" s="8">
        <v>242.62799999999999</v>
      </c>
      <c r="G17" s="8">
        <v>261.5</v>
      </c>
      <c r="H17" s="8">
        <v>287.97200000000004</v>
      </c>
      <c r="I17" s="8">
        <v>317.774</v>
      </c>
      <c r="J17" s="8">
        <v>499.27235201738239</v>
      </c>
      <c r="K17" s="104">
        <v>532.37927322024143</v>
      </c>
      <c r="M17" s="167"/>
      <c r="O17" s="215"/>
    </row>
    <row r="18" spans="3:15" ht="20.100000000000001" customHeight="1" x14ac:dyDescent="0.25">
      <c r="C18" s="6" t="s">
        <v>16</v>
      </c>
      <c r="D18" s="6"/>
      <c r="E18" s="97">
        <v>2.9081896467523183E-2</v>
      </c>
      <c r="F18" s="97">
        <v>2.4651405558898044E-2</v>
      </c>
      <c r="G18" s="97">
        <v>5.0678429235332155E-3</v>
      </c>
      <c r="H18" s="97">
        <v>0</v>
      </c>
      <c r="I18" s="49">
        <v>0</v>
      </c>
      <c r="J18" s="49">
        <v>0</v>
      </c>
      <c r="K18" s="105">
        <v>0</v>
      </c>
      <c r="M18" s="163"/>
    </row>
    <row r="19" spans="3:15" ht="20.100000000000001" customHeight="1" x14ac:dyDescent="0.25">
      <c r="C19" s="6" t="s">
        <v>17</v>
      </c>
      <c r="D19" s="6"/>
      <c r="E19" s="98">
        <v>0.7378921172498949</v>
      </c>
      <c r="F19" s="98">
        <v>0.76911452042026207</v>
      </c>
      <c r="G19" s="98">
        <v>0.77792689780941282</v>
      </c>
      <c r="H19" s="98">
        <v>0.72717218324283017</v>
      </c>
      <c r="I19" s="143">
        <v>0.70833801565951582</v>
      </c>
      <c r="J19" s="143">
        <v>0.76161128142515444</v>
      </c>
      <c r="K19" s="102">
        <v>0.82944953223615647</v>
      </c>
    </row>
    <row r="20" spans="3:15" ht="20.100000000000001" customHeight="1" x14ac:dyDescent="0.25">
      <c r="C20" s="6" t="s">
        <v>18</v>
      </c>
      <c r="D20" s="6"/>
      <c r="E20" s="98">
        <v>1.657799335420729</v>
      </c>
      <c r="F20" s="98">
        <v>1.9111301397610365</v>
      </c>
      <c r="G20" s="98">
        <v>1.6378431989821725</v>
      </c>
      <c r="H20" s="98">
        <v>2.2911597567002548</v>
      </c>
      <c r="I20" s="143">
        <v>2.2593763586172728</v>
      </c>
      <c r="J20" s="143">
        <v>2.4276803839999999</v>
      </c>
      <c r="K20" s="102">
        <v>1.8994</v>
      </c>
    </row>
    <row r="21" spans="3:15" ht="20.100000000000001" customHeight="1" x14ac:dyDescent="0.25">
      <c r="C21" s="6" t="s">
        <v>19</v>
      </c>
      <c r="D21" s="6"/>
      <c r="E21" s="98">
        <v>1.0397872760235793</v>
      </c>
      <c r="F21" s="98">
        <v>1.2236141011642379</v>
      </c>
      <c r="G21" s="98">
        <v>1.2400933357174748</v>
      </c>
      <c r="H21" s="98">
        <v>1.2957662204477884</v>
      </c>
      <c r="I21" s="143">
        <v>1.3041782605461743</v>
      </c>
      <c r="J21" s="143">
        <v>1.3172999999999999</v>
      </c>
      <c r="K21" s="106">
        <v>1.2395</v>
      </c>
    </row>
    <row r="22" spans="3:15" ht="20.100000000000001" customHeight="1" x14ac:dyDescent="0.25">
      <c r="I22" s="12"/>
      <c r="J22" s="12"/>
      <c r="K22" s="12"/>
    </row>
    <row r="23" spans="3:15" ht="23.25" x14ac:dyDescent="0.25">
      <c r="C23" s="2" t="s">
        <v>0</v>
      </c>
      <c r="D23" s="2"/>
      <c r="E23" s="2"/>
      <c r="F23" s="2"/>
      <c r="G23" s="2"/>
      <c r="H23" s="2"/>
      <c r="I23" s="2"/>
      <c r="J23" s="2"/>
      <c r="K23" s="2"/>
    </row>
    <row r="24" spans="3:15" ht="23.25" x14ac:dyDescent="0.25">
      <c r="C24" s="2"/>
      <c r="D24" s="2"/>
      <c r="E24" s="2"/>
      <c r="F24" s="2"/>
      <c r="G24" s="2"/>
      <c r="H24" s="2"/>
      <c r="I24" s="2"/>
      <c r="J24" s="2"/>
      <c r="K24" s="2"/>
    </row>
    <row r="25" spans="3:15" x14ac:dyDescent="0.25">
      <c r="C25" s="3"/>
      <c r="D25" s="3"/>
      <c r="E25" s="4" t="s">
        <v>20</v>
      </c>
      <c r="F25" s="4" t="s">
        <v>21</v>
      </c>
      <c r="G25" s="4" t="s">
        <v>3</v>
      </c>
      <c r="H25" s="4" t="s">
        <v>22</v>
      </c>
      <c r="I25" s="4" t="s">
        <v>23</v>
      </c>
      <c r="J25" s="4" t="s">
        <v>162</v>
      </c>
      <c r="K25" s="5" t="s">
        <v>270</v>
      </c>
    </row>
    <row r="26" spans="3:15" x14ac:dyDescent="0.25">
      <c r="C26" s="1" t="s">
        <v>6</v>
      </c>
      <c r="E26" s="13">
        <v>2.428746993335773E-2</v>
      </c>
      <c r="F26" s="13">
        <v>2.568940553881513E-2</v>
      </c>
      <c r="G26" s="13">
        <v>4.0338680860557259E-2</v>
      </c>
      <c r="H26" s="13">
        <v>4.1737992322012335E-2</v>
      </c>
      <c r="I26" s="145">
        <v>4.1963531861053914E-2</v>
      </c>
      <c r="J26" s="145">
        <v>4.3925235016373396E-2</v>
      </c>
      <c r="K26" s="107">
        <v>4.4825939196786201E-2</v>
      </c>
    </row>
    <row r="27" spans="3:15" x14ac:dyDescent="0.25">
      <c r="C27" s="6" t="s">
        <v>7</v>
      </c>
      <c r="E27" s="13">
        <v>9.5695281864055844E-3</v>
      </c>
      <c r="F27" s="13">
        <v>9.3941929915187482E-3</v>
      </c>
      <c r="G27" s="13">
        <v>1.004866986139908E-2</v>
      </c>
      <c r="H27" s="13">
        <v>9.8510423187166529E-3</v>
      </c>
      <c r="I27" s="145">
        <v>9.5604099561888405E-3</v>
      </c>
      <c r="J27" s="145">
        <v>9.9206505824415651E-3</v>
      </c>
      <c r="K27" s="107">
        <v>9.8919069052027589E-3</v>
      </c>
    </row>
    <row r="28" spans="3:15" x14ac:dyDescent="0.25">
      <c r="C28" s="6" t="s">
        <v>8</v>
      </c>
      <c r="E28" s="10">
        <v>0.48736740597878492</v>
      </c>
      <c r="F28" s="10">
        <v>0.43214853449977664</v>
      </c>
      <c r="G28" s="10">
        <v>0.30968910204817646</v>
      </c>
      <c r="H28" s="10">
        <v>0.28898419004702697</v>
      </c>
      <c r="I28" s="146">
        <v>0.26921198244163697</v>
      </c>
      <c r="J28" s="146">
        <v>0.26458354419657965</v>
      </c>
      <c r="K28" s="107">
        <v>0.23897757867019834</v>
      </c>
    </row>
    <row r="29" spans="3:15" x14ac:dyDescent="0.25">
      <c r="C29" s="6" t="s">
        <v>9</v>
      </c>
      <c r="E29" s="10">
        <v>0.55203801132329644</v>
      </c>
      <c r="F29" s="10">
        <v>0.50097562150703412</v>
      </c>
      <c r="G29" s="10">
        <v>0.34720761542472567</v>
      </c>
      <c r="H29" s="10">
        <v>0.32150269744186261</v>
      </c>
      <c r="I29" s="146">
        <v>0.29921680404640572</v>
      </c>
      <c r="J29" s="146">
        <v>0.29285126073191742</v>
      </c>
      <c r="K29" s="107">
        <v>0.25984141879361389</v>
      </c>
    </row>
    <row r="30" spans="3:15" x14ac:dyDescent="0.25">
      <c r="C30" s="6" t="s">
        <v>10</v>
      </c>
      <c r="E30" s="13">
        <v>2.3464635969113789E-3</v>
      </c>
      <c r="F30" s="13">
        <v>2.8477111497388708E-3</v>
      </c>
      <c r="G30" s="13">
        <v>9.336730856132151E-3</v>
      </c>
      <c r="H30" s="13">
        <v>5.7938288112942792E-3</v>
      </c>
      <c r="I30" s="145">
        <v>5.9851560786116295E-3</v>
      </c>
      <c r="J30" s="145">
        <v>4.8289820844363207E-3</v>
      </c>
      <c r="K30" s="107">
        <v>7.2951284943611238E-3</v>
      </c>
    </row>
    <row r="31" spans="3:15" x14ac:dyDescent="0.25">
      <c r="C31" s="6" t="s">
        <v>11</v>
      </c>
      <c r="E31" s="13">
        <v>0.22694104767416565</v>
      </c>
      <c r="F31" s="13">
        <v>0.21831328388885751</v>
      </c>
      <c r="G31" s="13">
        <v>0.28496118151054506</v>
      </c>
      <c r="H31" s="13">
        <v>0.32951487726276085</v>
      </c>
      <c r="I31" s="145">
        <v>0.35019850760815652</v>
      </c>
      <c r="J31" s="145">
        <v>0.28961820788796799</v>
      </c>
      <c r="K31" s="107">
        <v>0.25386469879125395</v>
      </c>
    </row>
    <row r="32" spans="3:15" x14ac:dyDescent="0.25">
      <c r="C32" s="6" t="s">
        <v>12</v>
      </c>
      <c r="E32" s="13">
        <v>1.217955327022143E-2</v>
      </c>
      <c r="F32" s="13">
        <v>1.6336911099328898E-2</v>
      </c>
      <c r="G32" s="13">
        <v>6.4108572011694681E-3</v>
      </c>
      <c r="H32" s="13">
        <v>1.6388081315466485E-2</v>
      </c>
      <c r="I32" s="145">
        <v>2.5024619693993125E-2</v>
      </c>
      <c r="J32" s="145">
        <v>3.3183178707574826E-2</v>
      </c>
      <c r="K32" s="108">
        <v>3.2996653960742105E-2</v>
      </c>
    </row>
    <row r="33" spans="9:11" x14ac:dyDescent="0.25">
      <c r="I33" s="12"/>
      <c r="J33" s="12"/>
      <c r="K33" s="12"/>
    </row>
    <row r="68" spans="3:11" x14ac:dyDescent="0.25">
      <c r="C68" s="1" t="s">
        <v>274</v>
      </c>
    </row>
    <row r="69" spans="3:11" x14ac:dyDescent="0.25">
      <c r="C69" s="1" t="s">
        <v>277</v>
      </c>
      <c r="F69" s="153">
        <v>18.907</v>
      </c>
      <c r="G69" s="153">
        <f>'Asset Quality'!E14</f>
        <v>10.236485569999999</v>
      </c>
      <c r="H69" s="153">
        <f>'Asset Quality'!F14</f>
        <v>10.971320352833693</v>
      </c>
      <c r="I69" s="153">
        <f>'Asset Quality'!G14</f>
        <v>11.006102846907602</v>
      </c>
      <c r="J69" s="153">
        <f>'Asset Quality'!H14</f>
        <v>11.127818040000001</v>
      </c>
      <c r="K69" s="153">
        <f>'Asset Quality'!I14</f>
        <v>30.9626938</v>
      </c>
    </row>
    <row r="70" spans="3:11" x14ac:dyDescent="0.25">
      <c r="F70" s="153"/>
      <c r="G70" s="153"/>
      <c r="H70" s="153"/>
      <c r="I70" s="153"/>
      <c r="J70" s="153"/>
      <c r="K70" s="153"/>
    </row>
    <row r="71" spans="3:11" x14ac:dyDescent="0.25">
      <c r="C71" s="1" t="s">
        <v>278</v>
      </c>
      <c r="F71" s="153">
        <f>F17</f>
        <v>242.62799999999999</v>
      </c>
      <c r="G71" s="153">
        <f t="shared" ref="G71:K71" si="0">G17</f>
        <v>261.5</v>
      </c>
      <c r="H71" s="153">
        <f t="shared" si="0"/>
        <v>287.97200000000004</v>
      </c>
      <c r="I71" s="153">
        <f t="shared" si="0"/>
        <v>317.774</v>
      </c>
      <c r="J71" s="153">
        <f t="shared" si="0"/>
        <v>499.27235201738239</v>
      </c>
      <c r="K71" s="153">
        <f t="shared" si="0"/>
        <v>532.37927322024143</v>
      </c>
    </row>
    <row r="72" spans="3:11" x14ac:dyDescent="0.25">
      <c r="C72" s="1" t="s">
        <v>279</v>
      </c>
      <c r="F72" s="153"/>
      <c r="G72" s="153">
        <f>'Asset Quality'!E14</f>
        <v>10.236485569999999</v>
      </c>
      <c r="H72" s="153">
        <f>'Asset Quality'!F14</f>
        <v>10.971320352833693</v>
      </c>
      <c r="I72" s="153">
        <f>'Asset Quality'!G14</f>
        <v>11.006102846907602</v>
      </c>
      <c r="J72" s="153">
        <f>'Asset Quality'!H14</f>
        <v>11.127818040000001</v>
      </c>
      <c r="K72" s="153">
        <f>'Asset Quality'!I14</f>
        <v>30.9626938</v>
      </c>
    </row>
    <row r="74" spans="3:11" x14ac:dyDescent="0.25">
      <c r="G74" s="215">
        <f>G72/(G71+G69)</f>
        <v>3.7670633549733809E-2</v>
      </c>
      <c r="H74" s="215">
        <f t="shared" ref="H74:K74" si="1">H72/(H71+H69)</f>
        <v>3.6700336170363591E-2</v>
      </c>
      <c r="I74" s="215">
        <f t="shared" si="1"/>
        <v>3.347557456064322E-2</v>
      </c>
      <c r="J74" s="215">
        <f t="shared" si="1"/>
        <v>2.1802144068151352E-2</v>
      </c>
      <c r="K74" s="215">
        <f t="shared" si="1"/>
        <v>5.4962519415649141E-2</v>
      </c>
    </row>
  </sheetData>
  <hyperlinks>
    <hyperlink ref="M5" location="Cover!A1" display="cover" xr:uid="{F01D5799-C000-4445-A4A6-44A367CE1212}"/>
  </hyperlinks>
  <pageMargins left="0.7" right="0.7" top="0.75" bottom="0.75" header="0.3" footer="0.3"/>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1479-1E75-4C2A-8FF6-34231D4370F7}">
  <sheetPr>
    <tabColor theme="5"/>
  </sheetPr>
  <dimension ref="B1:O80"/>
  <sheetViews>
    <sheetView zoomScale="72" zoomScaleNormal="85" workbookViewId="0">
      <pane ySplit="7" topLeftCell="A8" activePane="bottomLeft" state="frozen"/>
      <selection pane="bottomLeft" activeCell="N5" sqref="N5"/>
    </sheetView>
  </sheetViews>
  <sheetFormatPr defaultColWidth="9.28515625" defaultRowHeight="15" x14ac:dyDescent="0.25"/>
  <cols>
    <col min="1" max="1" width="5.42578125" style="1" customWidth="1"/>
    <col min="2" max="2" width="4.7109375" style="1" customWidth="1"/>
    <col min="3" max="3" width="45.140625" style="1" bestFit="1" customWidth="1"/>
    <col min="4" max="4" width="18.28515625" style="1" customWidth="1"/>
    <col min="5" max="5" width="15.28515625" style="1" customWidth="1"/>
    <col min="6" max="6" width="14.28515625" style="1" customWidth="1"/>
    <col min="7" max="7" width="12" style="1" customWidth="1"/>
    <col min="8" max="10" width="14.42578125" style="1" customWidth="1"/>
    <col min="11" max="11" width="9" style="1" customWidth="1"/>
    <col min="12" max="12" width="9.42578125" style="1" customWidth="1"/>
    <col min="13" max="13" width="9.28515625" style="1"/>
    <col min="14" max="14" width="13.28515625" style="1" bestFit="1" customWidth="1"/>
    <col min="15" max="15" width="11.5703125" style="1" bestFit="1" customWidth="1"/>
    <col min="16" max="16384" width="9.28515625" style="1"/>
  </cols>
  <sheetData>
    <row r="1" spans="3:15" ht="18.75" customHeight="1" x14ac:dyDescent="0.25">
      <c r="C1" s="37"/>
      <c r="D1" s="37"/>
      <c r="E1" s="37"/>
      <c r="F1" s="37"/>
      <c r="G1" s="37"/>
      <c r="H1" s="218"/>
      <c r="I1" s="218"/>
      <c r="J1" s="218"/>
      <c r="K1" s="218"/>
      <c r="L1" s="218"/>
    </row>
    <row r="2" spans="3:15" ht="15.75" customHeight="1" x14ac:dyDescent="0.25">
      <c r="C2" s="37"/>
      <c r="D2" s="37"/>
      <c r="E2" s="37"/>
      <c r="F2" s="37"/>
      <c r="G2" s="37"/>
      <c r="H2" s="37"/>
      <c r="I2" s="37"/>
      <c r="J2" s="37"/>
      <c r="K2" s="37"/>
      <c r="L2" s="37"/>
    </row>
    <row r="3" spans="3:15" x14ac:dyDescent="0.25">
      <c r="C3" s="37"/>
      <c r="D3" s="37"/>
      <c r="E3" s="37"/>
      <c r="F3" s="37"/>
      <c r="G3" s="37"/>
      <c r="H3" s="37"/>
      <c r="I3" s="37"/>
      <c r="J3" s="37"/>
      <c r="K3" s="37"/>
      <c r="L3" s="37"/>
    </row>
    <row r="4" spans="3:15" ht="23.25" customHeight="1" x14ac:dyDescent="0.35">
      <c r="C4" s="147"/>
      <c r="D4" s="147"/>
      <c r="E4" s="147"/>
      <c r="F4" s="147"/>
      <c r="G4" s="147"/>
      <c r="H4" s="147"/>
      <c r="I4" s="147"/>
      <c r="J4" s="147"/>
      <c r="K4" s="147"/>
      <c r="L4" s="147"/>
    </row>
    <row r="5" spans="3:15" ht="23.25" customHeight="1" x14ac:dyDescent="0.35">
      <c r="C5" s="147" t="s">
        <v>190</v>
      </c>
      <c r="D5" s="147"/>
      <c r="E5" s="147"/>
      <c r="F5" s="147"/>
      <c r="G5" s="147"/>
      <c r="H5" s="147"/>
      <c r="I5" s="147"/>
      <c r="J5" s="147"/>
      <c r="K5" s="147"/>
      <c r="L5" s="147"/>
      <c r="N5" s="112" t="s">
        <v>160</v>
      </c>
    </row>
    <row r="6" spans="3:15" ht="23.25" customHeight="1" x14ac:dyDescent="0.35">
      <c r="C6" s="147"/>
      <c r="D6" s="147"/>
      <c r="E6" s="147"/>
      <c r="F6" s="147"/>
      <c r="G6" s="147"/>
      <c r="H6" s="147"/>
      <c r="I6" s="147"/>
      <c r="J6" s="147"/>
      <c r="K6" s="147"/>
      <c r="L6" s="147"/>
    </row>
    <row r="7" spans="3:15" x14ac:dyDescent="0.25">
      <c r="C7" s="17" t="s">
        <v>28</v>
      </c>
      <c r="D7" s="4" t="s">
        <v>20</v>
      </c>
      <c r="E7" s="4" t="s">
        <v>21</v>
      </c>
      <c r="F7" s="4" t="s">
        <v>3</v>
      </c>
      <c r="G7" s="4" t="s">
        <v>22</v>
      </c>
      <c r="H7" s="4" t="s">
        <v>23</v>
      </c>
      <c r="I7" s="4" t="s">
        <v>163</v>
      </c>
      <c r="J7" s="4" t="s">
        <v>270</v>
      </c>
      <c r="K7" s="4" t="s">
        <v>191</v>
      </c>
      <c r="L7" s="4" t="s">
        <v>192</v>
      </c>
    </row>
    <row r="8" spans="3:15" x14ac:dyDescent="0.25">
      <c r="C8" s="11"/>
      <c r="D8" s="11"/>
      <c r="E8" s="11"/>
      <c r="F8" s="11"/>
      <c r="G8" s="11"/>
      <c r="H8" s="11"/>
      <c r="I8" s="11"/>
      <c r="J8" s="11"/>
      <c r="K8" s="11"/>
      <c r="L8" s="11"/>
    </row>
    <row r="9" spans="3:15" ht="20.100000000000001" customHeight="1" x14ac:dyDescent="0.25">
      <c r="C9" s="191" t="s">
        <v>193</v>
      </c>
      <c r="D9" s="191"/>
      <c r="E9" s="192"/>
      <c r="F9" s="192"/>
      <c r="G9" s="192"/>
      <c r="H9" s="201"/>
      <c r="I9" s="201"/>
      <c r="J9" s="201"/>
      <c r="K9" s="201"/>
      <c r="L9" s="201"/>
    </row>
    <row r="10" spans="3:15" ht="20.100000000000001" customHeight="1" x14ac:dyDescent="0.25">
      <c r="C10" s="6" t="s">
        <v>194</v>
      </c>
      <c r="D10" s="8">
        <v>173.47512165000001</v>
      </c>
      <c r="E10" s="193">
        <v>215.24012021999999</v>
      </c>
      <c r="F10" s="194">
        <v>256.23741069000005</v>
      </c>
      <c r="G10" s="194">
        <v>419.09408032999994</v>
      </c>
      <c r="H10" s="201">
        <v>587.89238738999995</v>
      </c>
      <c r="I10" s="201">
        <v>479.32272447999998</v>
      </c>
      <c r="J10" s="201">
        <v>297.82489915999997</v>
      </c>
      <c r="K10" s="202">
        <f>J10/F10-1</f>
        <v>0.16230061160082943</v>
      </c>
      <c r="L10" s="202">
        <f>J10/I10-1</f>
        <v>-0.37865474773160501</v>
      </c>
      <c r="N10" s="228"/>
    </row>
    <row r="11" spans="3:15" ht="20.100000000000001" customHeight="1" x14ac:dyDescent="0.25">
      <c r="C11" s="6" t="s">
        <v>195</v>
      </c>
      <c r="D11" s="8">
        <v>114.59279393056002</v>
      </c>
      <c r="E11" s="8">
        <v>91.937043864046117</v>
      </c>
      <c r="F11" s="8">
        <v>93.331496369446114</v>
      </c>
      <c r="G11" s="194">
        <v>92.560873267671084</v>
      </c>
      <c r="H11" s="201">
        <v>120.8147957276711</v>
      </c>
      <c r="I11" s="201">
        <v>126.09039718767112</v>
      </c>
      <c r="J11" s="201">
        <v>116.36301737197756</v>
      </c>
      <c r="K11" s="202">
        <f t="shared" ref="K11:K25" si="0">J11/F11-1</f>
        <v>0.24677115334530586</v>
      </c>
      <c r="L11" s="202">
        <f t="shared" ref="L11:L25" si="1">J11/I11-1</f>
        <v>-7.7146079579838767E-2</v>
      </c>
    </row>
    <row r="12" spans="3:15" ht="20.100000000000001" customHeight="1" x14ac:dyDescent="0.25">
      <c r="C12" s="6" t="s">
        <v>196</v>
      </c>
      <c r="D12" s="8">
        <v>107.06894894</v>
      </c>
      <c r="E12" s="195">
        <v>211.65272167000006</v>
      </c>
      <c r="F12" s="195">
        <v>203.28302957999995</v>
      </c>
      <c r="G12" s="195">
        <v>255.73102240000009</v>
      </c>
      <c r="H12" s="201">
        <v>305.28096887999988</v>
      </c>
      <c r="I12" s="201">
        <v>337.62791015999994</v>
      </c>
      <c r="J12" s="201">
        <v>302.71114778361641</v>
      </c>
      <c r="K12" s="202">
        <f t="shared" si="0"/>
        <v>0.48911174931347401</v>
      </c>
      <c r="L12" s="202">
        <f t="shared" si="1"/>
        <v>-0.10341787904867428</v>
      </c>
      <c r="N12" s="228"/>
      <c r="O12" s="228"/>
    </row>
    <row r="13" spans="3:15" ht="20.100000000000001" customHeight="1" x14ac:dyDescent="0.25">
      <c r="C13" s="6" t="s">
        <v>197</v>
      </c>
      <c r="D13" s="8">
        <v>10.331988989999997</v>
      </c>
      <c r="E13" s="195">
        <v>8.083659410000001</v>
      </c>
      <c r="F13" s="195">
        <v>0.42899120999999996</v>
      </c>
      <c r="G13" s="195">
        <v>1.1403946899999999</v>
      </c>
      <c r="H13" s="201">
        <v>8.5875187701804379</v>
      </c>
      <c r="I13" s="201">
        <v>1.032972573257916</v>
      </c>
      <c r="J13" s="201">
        <v>2.9912117666692941</v>
      </c>
      <c r="K13" s="202">
        <f t="shared" si="0"/>
        <v>5.9726644671094649</v>
      </c>
      <c r="L13" s="202">
        <f t="shared" si="1"/>
        <v>1.8957320301692446</v>
      </c>
    </row>
    <row r="14" spans="3:15" ht="20.100000000000001" customHeight="1" x14ac:dyDescent="0.25">
      <c r="C14" s="6" t="s">
        <v>198</v>
      </c>
      <c r="D14" s="196">
        <v>1392.8469509423348</v>
      </c>
      <c r="E14" s="197">
        <v>1674.5227518663996</v>
      </c>
      <c r="F14" s="197">
        <v>1849.8292829036272</v>
      </c>
      <c r="G14" s="197">
        <v>2020.6478091735996</v>
      </c>
      <c r="H14" s="201">
        <v>2209.7626101144019</v>
      </c>
      <c r="I14" s="201">
        <v>2430.9140290976716</v>
      </c>
      <c r="J14" s="201">
        <v>2762.5897489153626</v>
      </c>
      <c r="K14" s="202">
        <f t="shared" si="0"/>
        <v>0.49342956912164349</v>
      </c>
      <c r="L14" s="202">
        <f t="shared" si="1"/>
        <v>0.13644074444739029</v>
      </c>
      <c r="N14" s="228"/>
      <c r="O14" s="161"/>
    </row>
    <row r="15" spans="3:15" ht="20.100000000000001" customHeight="1" x14ac:dyDescent="0.25">
      <c r="C15" s="6" t="s">
        <v>199</v>
      </c>
      <c r="D15" s="8">
        <v>166.35463110999999</v>
      </c>
      <c r="E15" s="195">
        <v>93.256103780000004</v>
      </c>
      <c r="F15" s="195">
        <v>85.11145199000002</v>
      </c>
      <c r="G15" s="195">
        <v>86.614789359175433</v>
      </c>
      <c r="H15" s="201">
        <v>87.731771170000016</v>
      </c>
      <c r="I15" s="201">
        <v>86.488214470000017</v>
      </c>
      <c r="J15" s="201">
        <v>80.669171379999995</v>
      </c>
      <c r="K15" s="202">
        <f t="shared" si="0"/>
        <v>-5.2193688465354326E-2</v>
      </c>
      <c r="L15" s="202">
        <f t="shared" si="1"/>
        <v>-6.7281341459748401E-2</v>
      </c>
    </row>
    <row r="16" spans="3:15" ht="20.100000000000001" customHeight="1" x14ac:dyDescent="0.25">
      <c r="C16" s="6" t="s">
        <v>200</v>
      </c>
      <c r="D16" s="8">
        <v>125.94172952</v>
      </c>
      <c r="E16" s="195">
        <v>174.98079960999999</v>
      </c>
      <c r="F16" s="195">
        <v>189.2863660112688</v>
      </c>
      <c r="G16" s="195">
        <v>201.26155938999997</v>
      </c>
      <c r="H16" s="201">
        <v>235.14818525134001</v>
      </c>
      <c r="I16" s="201">
        <v>251.38795838731991</v>
      </c>
      <c r="J16" s="201">
        <v>335.43610082999999</v>
      </c>
      <c r="K16" s="202">
        <f t="shared" si="0"/>
        <v>0.77210914815719178</v>
      </c>
      <c r="L16" s="202">
        <f t="shared" si="1"/>
        <v>0.33433638978516589</v>
      </c>
    </row>
    <row r="17" spans="2:15" ht="20.100000000000001" customHeight="1" x14ac:dyDescent="0.25">
      <c r="C17" s="192" t="s">
        <v>201</v>
      </c>
      <c r="D17" s="8">
        <v>9.9999979138374322E-6</v>
      </c>
      <c r="E17" s="195">
        <v>-6.8847045340364621E-2</v>
      </c>
      <c r="F17" s="195">
        <v>0.44831566645237769</v>
      </c>
      <c r="G17" s="195">
        <v>0.4483156664523768</v>
      </c>
      <c r="H17" s="201">
        <v>0.44938266645237873</v>
      </c>
      <c r="I17" s="201">
        <v>0.25966991978571385</v>
      </c>
      <c r="J17" s="201">
        <v>0.25966992978571363</v>
      </c>
      <c r="K17" s="202">
        <f t="shared" si="0"/>
        <v>-0.42078774127939811</v>
      </c>
      <c r="L17" s="202">
        <f t="shared" si="1"/>
        <v>3.8510428179705514E-8</v>
      </c>
    </row>
    <row r="18" spans="2:15" ht="20.100000000000001" customHeight="1" x14ac:dyDescent="0.25">
      <c r="C18" s="192" t="s">
        <v>203</v>
      </c>
      <c r="D18" s="8">
        <v>11.654658809999999</v>
      </c>
      <c r="E18" s="195">
        <v>11.841147799999995</v>
      </c>
      <c r="F18" s="195">
        <v>10.793045330000002</v>
      </c>
      <c r="G18" s="195">
        <v>10.955092589999996</v>
      </c>
      <c r="H18" s="201">
        <v>10.697396670000002</v>
      </c>
      <c r="I18" s="201">
        <v>10.902885099999997</v>
      </c>
      <c r="J18" s="201">
        <v>10.481658180000004</v>
      </c>
      <c r="K18" s="202">
        <f t="shared" si="0"/>
        <v>-2.8850721967643045E-2</v>
      </c>
      <c r="L18" s="202">
        <f t="shared" si="1"/>
        <v>-3.8634445482690905E-2</v>
      </c>
    </row>
    <row r="19" spans="2:15" ht="20.100000000000001" customHeight="1" x14ac:dyDescent="0.25">
      <c r="C19" s="192" t="s">
        <v>204</v>
      </c>
      <c r="D19" s="8">
        <v>9.1480630493927979</v>
      </c>
      <c r="E19" s="195">
        <v>10.324421561240744</v>
      </c>
      <c r="F19" s="195">
        <v>10.506025881240745</v>
      </c>
      <c r="G19" s="195">
        <v>10.498342042164714</v>
      </c>
      <c r="H19" s="201">
        <v>10.665913982164716</v>
      </c>
      <c r="I19" s="201">
        <v>10.804607933088688</v>
      </c>
      <c r="J19" s="201">
        <v>10.761387533088687</v>
      </c>
      <c r="K19" s="202">
        <f t="shared" si="0"/>
        <v>2.4306208145166375E-2</v>
      </c>
      <c r="L19" s="202">
        <f t="shared" si="1"/>
        <v>-4.0001821692798867E-3</v>
      </c>
    </row>
    <row r="20" spans="2:15" ht="20.100000000000001" customHeight="1" x14ac:dyDescent="0.25">
      <c r="C20" s="192" t="s">
        <v>205</v>
      </c>
      <c r="D20" s="8">
        <v>19.834302849999993</v>
      </c>
      <c r="E20" s="195">
        <v>19.436259579999998</v>
      </c>
      <c r="F20" s="195">
        <v>18.820569639999999</v>
      </c>
      <c r="G20" s="195">
        <v>18.884100439999994</v>
      </c>
      <c r="H20" s="201">
        <v>18.337534480000002</v>
      </c>
      <c r="I20" s="201">
        <v>19.507529680000001</v>
      </c>
      <c r="J20" s="201">
        <v>22.065021043088688</v>
      </c>
      <c r="K20" s="202">
        <f t="shared" si="0"/>
        <v>0.17238858680414992</v>
      </c>
      <c r="L20" s="202">
        <f t="shared" si="1"/>
        <v>0.13110277954418503</v>
      </c>
    </row>
    <row r="21" spans="2:15" ht="20.100000000000001" customHeight="1" x14ac:dyDescent="0.25">
      <c r="C21" s="192" t="s">
        <v>206</v>
      </c>
      <c r="D21" s="8">
        <v>3.9004920191162178</v>
      </c>
      <c r="E21" s="195">
        <v>6.3526215036899449</v>
      </c>
      <c r="F21" s="195">
        <v>7.2754850317617672</v>
      </c>
      <c r="G21" s="195">
        <v>6.5837930265676583</v>
      </c>
      <c r="H21" s="201">
        <v>6.3311617809471503</v>
      </c>
      <c r="I21" s="201">
        <v>8.07915468834838</v>
      </c>
      <c r="J21" s="201">
        <v>7.6181076456433248</v>
      </c>
      <c r="K21" s="202">
        <f t="shared" si="0"/>
        <v>4.7092752220066147E-2</v>
      </c>
      <c r="L21" s="202">
        <f t="shared" si="1"/>
        <v>-5.7066247706578643E-2</v>
      </c>
    </row>
    <row r="22" spans="2:15" ht="20.100000000000001" customHeight="1" x14ac:dyDescent="0.25">
      <c r="C22" s="192" t="s">
        <v>207</v>
      </c>
      <c r="D22" s="8">
        <v>3.6428333448242198</v>
      </c>
      <c r="E22" s="195"/>
      <c r="F22" s="195">
        <v>3.9646518200000007</v>
      </c>
      <c r="G22" s="195">
        <v>0.64555119000000005</v>
      </c>
      <c r="H22" s="201">
        <v>4.7485440899999993</v>
      </c>
      <c r="I22" s="201">
        <v>0</v>
      </c>
      <c r="J22" s="201">
        <v>0</v>
      </c>
      <c r="K22" s="202" t="s">
        <v>202</v>
      </c>
      <c r="L22" s="202" t="s">
        <v>202</v>
      </c>
    </row>
    <row r="23" spans="2:15" ht="20.100000000000001" customHeight="1" x14ac:dyDescent="0.25">
      <c r="B23" s="148" t="s">
        <v>208</v>
      </c>
      <c r="C23" s="192" t="s">
        <v>209</v>
      </c>
      <c r="D23" s="8">
        <v>62.531244839999999</v>
      </c>
      <c r="E23" s="195">
        <v>89.613368510000015</v>
      </c>
      <c r="F23" s="195">
        <v>71.731109250000003</v>
      </c>
      <c r="G23" s="195">
        <v>84.129944850000001</v>
      </c>
      <c r="H23" s="201">
        <v>73.994099646869728</v>
      </c>
      <c r="I23" s="201">
        <v>105.85093157999997</v>
      </c>
      <c r="J23" s="201">
        <v>122.25588470074157</v>
      </c>
      <c r="K23" s="202">
        <f t="shared" si="0"/>
        <v>0.70436350391084424</v>
      </c>
      <c r="L23" s="202">
        <f t="shared" si="1"/>
        <v>0.15498166030162031</v>
      </c>
    </row>
    <row r="24" spans="2:15" ht="20.100000000000001" customHeight="1" x14ac:dyDescent="0.25">
      <c r="C24" s="192"/>
      <c r="D24" s="192"/>
      <c r="E24" s="192"/>
      <c r="F24" s="192"/>
      <c r="G24" s="192"/>
      <c r="H24" s="201"/>
      <c r="I24" s="201"/>
      <c r="J24" s="201"/>
      <c r="K24" s="201"/>
      <c r="L24" s="201"/>
    </row>
    <row r="25" spans="2:15" ht="20.100000000000001" customHeight="1" x14ac:dyDescent="0.25">
      <c r="C25" s="203" t="s">
        <v>210</v>
      </c>
      <c r="D25" s="204">
        <v>2201.3237600062289</v>
      </c>
      <c r="E25" s="204">
        <v>2607.1721723300357</v>
      </c>
      <c r="F25" s="204">
        <v>2801.0472313737969</v>
      </c>
      <c r="G25" s="204">
        <v>3209.1956684156316</v>
      </c>
      <c r="H25" s="204">
        <v>3680.4422706200276</v>
      </c>
      <c r="I25" s="204">
        <v>3868.2689852739959</v>
      </c>
      <c r="J25" s="204">
        <v>4068.8972925568846</v>
      </c>
      <c r="K25" s="202">
        <f t="shared" si="0"/>
        <v>0.45263430297862572</v>
      </c>
      <c r="L25" s="202">
        <f t="shared" si="1"/>
        <v>5.1865138656762122E-2</v>
      </c>
      <c r="N25" s="228"/>
      <c r="O25" s="228"/>
    </row>
    <row r="26" spans="2:15" ht="20.100000000000001" customHeight="1" x14ac:dyDescent="0.25">
      <c r="C26" s="192"/>
      <c r="D26" s="198"/>
      <c r="E26" s="198"/>
      <c r="F26" s="198"/>
      <c r="G26" s="198"/>
      <c r="H26" s="198"/>
      <c r="I26" s="198"/>
      <c r="J26" s="198"/>
      <c r="K26" s="198"/>
      <c r="L26" s="198"/>
    </row>
    <row r="27" spans="2:15" ht="20.100000000000001" customHeight="1" x14ac:dyDescent="0.25">
      <c r="C27" s="191" t="s">
        <v>211</v>
      </c>
      <c r="D27" s="191"/>
      <c r="E27" s="199"/>
      <c r="F27" s="199"/>
      <c r="G27" s="199"/>
      <c r="H27" s="201"/>
      <c r="I27" s="201"/>
      <c r="J27" s="201"/>
      <c r="K27" s="201"/>
      <c r="L27" s="201"/>
    </row>
    <row r="28" spans="2:15" ht="20.100000000000001" customHeight="1" x14ac:dyDescent="0.25">
      <c r="C28" s="192" t="s">
        <v>212</v>
      </c>
      <c r="D28" s="8">
        <v>64.018669680000002</v>
      </c>
      <c r="E28" s="8">
        <v>64.284378520000004</v>
      </c>
      <c r="F28" s="8">
        <v>14.195267390000001</v>
      </c>
      <c r="G28" s="8">
        <v>0</v>
      </c>
      <c r="H28" s="201">
        <v>0</v>
      </c>
      <c r="I28" s="201">
        <v>0</v>
      </c>
      <c r="J28" s="201">
        <v>0</v>
      </c>
      <c r="K28" s="202" t="s">
        <v>202</v>
      </c>
      <c r="L28" s="202" t="s">
        <v>202</v>
      </c>
    </row>
    <row r="29" spans="2:15" ht="20.100000000000001" customHeight="1" x14ac:dyDescent="0.25">
      <c r="C29" s="192" t="s">
        <v>213</v>
      </c>
      <c r="D29" s="8">
        <v>22.03292085999999</v>
      </c>
      <c r="E29" s="8">
        <v>26.82921764</v>
      </c>
      <c r="F29" s="8">
        <v>67.863978549999985</v>
      </c>
      <c r="G29" s="8">
        <v>45.400424619999988</v>
      </c>
      <c r="H29" s="201">
        <v>120.20650971999999</v>
      </c>
      <c r="I29" s="201">
        <v>81.079162980000021</v>
      </c>
      <c r="J29" s="201">
        <v>81.933270020000009</v>
      </c>
      <c r="K29" s="202">
        <f t="shared" ref="K29" si="2">J29/F29-1</f>
        <v>0.20731604262833225</v>
      </c>
      <c r="L29" s="202">
        <f t="shared" ref="L29" si="3">J29/I29-1</f>
        <v>1.0534236030663946E-2</v>
      </c>
    </row>
    <row r="30" spans="2:15" ht="20.100000000000001" customHeight="1" x14ac:dyDescent="0.25">
      <c r="C30" s="192" t="s">
        <v>214</v>
      </c>
      <c r="D30" s="196">
        <v>1887.6024264</v>
      </c>
      <c r="E30" s="196">
        <v>2177.2086047100001</v>
      </c>
      <c r="F30" s="196">
        <v>2377.8960312500003</v>
      </c>
      <c r="G30" s="196">
        <v>2778.7748978000018</v>
      </c>
      <c r="H30" s="201">
        <v>3119.6442394199994</v>
      </c>
      <c r="I30" s="201">
        <v>3191.8041242100007</v>
      </c>
      <c r="J30" s="201">
        <v>3330.6303054599985</v>
      </c>
      <c r="K30" s="202">
        <f t="shared" ref="K30:K36" si="4">J30/F30-1</f>
        <v>0.40066271262043762</v>
      </c>
      <c r="L30" s="202">
        <f t="shared" ref="L30:L36" si="5">J30/I30-1</f>
        <v>4.3494580446523656E-2</v>
      </c>
      <c r="N30" s="228"/>
      <c r="O30" s="161"/>
    </row>
    <row r="31" spans="2:15" ht="20.100000000000001" customHeight="1" x14ac:dyDescent="0.25">
      <c r="C31" s="6" t="s">
        <v>197</v>
      </c>
      <c r="D31" s="8">
        <v>0.15924994000000001</v>
      </c>
      <c r="E31" s="8">
        <v>6.3929917500000011</v>
      </c>
      <c r="F31" s="8">
        <v>1.60229595</v>
      </c>
      <c r="G31" s="8">
        <v>0.29861415999999996</v>
      </c>
      <c r="H31" s="201">
        <v>0.91695195266533369</v>
      </c>
      <c r="I31" s="201">
        <v>8.4974503832579167</v>
      </c>
      <c r="J31" s="201">
        <v>0.57744749499207615</v>
      </c>
      <c r="K31" s="202">
        <f t="shared" si="4"/>
        <v>-0.6396124604870429</v>
      </c>
      <c r="L31" s="202">
        <f t="shared" si="5"/>
        <v>-0.93204461703833064</v>
      </c>
    </row>
    <row r="32" spans="2:15" ht="20.100000000000001" customHeight="1" x14ac:dyDescent="0.25">
      <c r="C32" s="6" t="s">
        <v>215</v>
      </c>
      <c r="D32" s="8">
        <v>20.831346280000002</v>
      </c>
      <c r="E32" s="8">
        <v>20.258801359999996</v>
      </c>
      <c r="F32" s="8">
        <v>19.724663020000001</v>
      </c>
      <c r="G32" s="8">
        <v>19.864129990000002</v>
      </c>
      <c r="H32" s="201">
        <v>19.38818985</v>
      </c>
      <c r="I32" s="201">
        <v>20.860743739999997</v>
      </c>
      <c r="J32" s="201">
        <v>20.395875560000004</v>
      </c>
      <c r="K32" s="202">
        <f t="shared" si="4"/>
        <v>3.4029100488024655E-2</v>
      </c>
      <c r="L32" s="202">
        <f t="shared" si="5"/>
        <v>-2.2284353127286605E-2</v>
      </c>
    </row>
    <row r="33" spans="2:12" ht="20.100000000000001" customHeight="1" x14ac:dyDescent="0.25">
      <c r="C33" s="192" t="s">
        <v>216</v>
      </c>
      <c r="D33" s="8">
        <v>0.54966866999999997</v>
      </c>
      <c r="E33" s="8">
        <v>0.54962635999999998</v>
      </c>
      <c r="F33" s="8">
        <v>0.58548009999999995</v>
      </c>
      <c r="G33" s="8">
        <v>0.62133335999999995</v>
      </c>
      <c r="H33" s="205">
        <v>0.65718661999999994</v>
      </c>
      <c r="I33" s="201">
        <v>0.69151222000000001</v>
      </c>
      <c r="J33" s="201">
        <v>0.73604743333333333</v>
      </c>
      <c r="K33" s="202">
        <f t="shared" si="4"/>
        <v>0.25716900255590813</v>
      </c>
      <c r="L33" s="202">
        <f t="shared" si="5"/>
        <v>6.4402641117944803E-2</v>
      </c>
    </row>
    <row r="34" spans="2:12" ht="20.100000000000001" customHeight="1" x14ac:dyDescent="0.25">
      <c r="C34" s="192" t="s">
        <v>217</v>
      </c>
      <c r="D34" s="8">
        <v>0.66390933000000008</v>
      </c>
      <c r="E34" s="8">
        <v>4.0644053018886206</v>
      </c>
      <c r="F34" s="8">
        <v>11.048678914888619</v>
      </c>
      <c r="G34" s="8">
        <v>11.769627012888813</v>
      </c>
      <c r="H34" s="201">
        <v>16.31039836410979</v>
      </c>
      <c r="I34" s="201">
        <v>12.226189088741483</v>
      </c>
      <c r="J34" s="201">
        <v>16.834694491775551</v>
      </c>
      <c r="K34" s="202">
        <f t="shared" si="4"/>
        <v>0.52368392831924915</v>
      </c>
      <c r="L34" s="202">
        <f t="shared" si="5"/>
        <v>0.37693719355917876</v>
      </c>
    </row>
    <row r="35" spans="2:12" ht="20.100000000000001" customHeight="1" x14ac:dyDescent="0.25">
      <c r="C35" s="192" t="s">
        <v>218</v>
      </c>
      <c r="D35" s="8">
        <v>1.5610489052220105</v>
      </c>
      <c r="E35" s="8">
        <v>2.7241922235271105</v>
      </c>
      <c r="F35" s="8">
        <v>2.80126878</v>
      </c>
      <c r="G35" s="8">
        <v>2.8022852600000001</v>
      </c>
      <c r="H35" s="201">
        <v>3.2618571900000006</v>
      </c>
      <c r="I35" s="201">
        <v>2.3661839858413489</v>
      </c>
      <c r="J35" s="201">
        <v>2.6039357700000001</v>
      </c>
      <c r="K35" s="202">
        <f t="shared" si="4"/>
        <v>-7.0444154237852108E-2</v>
      </c>
      <c r="L35" s="202">
        <f t="shared" si="5"/>
        <v>0.10047899300362872</v>
      </c>
    </row>
    <row r="36" spans="2:12" ht="20.100000000000001" customHeight="1" x14ac:dyDescent="0.25">
      <c r="B36" s="148" t="s">
        <v>208</v>
      </c>
      <c r="C36" s="192" t="s">
        <v>219</v>
      </c>
      <c r="D36" s="8">
        <v>27.226642363338815</v>
      </c>
      <c r="E36" s="8">
        <v>51.906671701666667</v>
      </c>
      <c r="F36" s="8">
        <v>33.32869702</v>
      </c>
      <c r="G36" s="8">
        <v>51.194014628333328</v>
      </c>
      <c r="H36" s="201">
        <v>71.616680887324208</v>
      </c>
      <c r="I36" s="201">
        <v>40.666658715684228</v>
      </c>
      <c r="J36" s="201">
        <v>72.045055574106755</v>
      </c>
      <c r="K36" s="202">
        <f t="shared" si="4"/>
        <v>1.1616523301488115</v>
      </c>
      <c r="L36" s="202">
        <f t="shared" si="5"/>
        <v>0.77160007360822536</v>
      </c>
    </row>
    <row r="37" spans="2:12" ht="20.100000000000001" customHeight="1" x14ac:dyDescent="0.25">
      <c r="C37" s="192"/>
      <c r="D37" s="192"/>
      <c r="E37" s="192"/>
      <c r="F37" s="192"/>
      <c r="G37" s="192"/>
      <c r="H37" s="204"/>
      <c r="I37" s="204"/>
      <c r="J37" s="204"/>
      <c r="K37" s="204"/>
      <c r="L37" s="204"/>
    </row>
    <row r="38" spans="2:12" ht="20.100000000000001" customHeight="1" x14ac:dyDescent="0.25">
      <c r="C38" s="203" t="s">
        <v>220</v>
      </c>
      <c r="D38" s="204">
        <v>2024.6458824285605</v>
      </c>
      <c r="E38" s="204">
        <v>2354.218889567082</v>
      </c>
      <c r="F38" s="204">
        <v>2529.0463609748895</v>
      </c>
      <c r="G38" s="204">
        <v>2910.7253268312234</v>
      </c>
      <c r="H38" s="204">
        <v>3352.0020140040988</v>
      </c>
      <c r="I38" s="204">
        <v>3358.1920253235248</v>
      </c>
      <c r="J38" s="204">
        <v>3525.7566318042063</v>
      </c>
      <c r="K38" s="202">
        <v>0.42645700457405811</v>
      </c>
      <c r="L38" s="202">
        <v>1.8466609785927623E-3</v>
      </c>
    </row>
    <row r="39" spans="2:12" ht="20.100000000000001" customHeight="1" x14ac:dyDescent="0.25">
      <c r="C39" s="192"/>
      <c r="D39" s="200">
        <v>0</v>
      </c>
      <c r="E39" s="200">
        <v>0</v>
      </c>
      <c r="F39" s="200">
        <v>0</v>
      </c>
      <c r="G39" s="200">
        <v>0</v>
      </c>
      <c r="H39" s="206">
        <v>0</v>
      </c>
      <c r="I39" s="206">
        <v>0</v>
      </c>
      <c r="J39" s="206">
        <v>0</v>
      </c>
      <c r="K39" s="204"/>
      <c r="L39" s="204"/>
    </row>
    <row r="40" spans="2:12" ht="20.100000000000001" customHeight="1" x14ac:dyDescent="0.25">
      <c r="C40" s="191" t="s">
        <v>221</v>
      </c>
      <c r="D40" s="191"/>
      <c r="E40" s="192"/>
      <c r="F40" s="192"/>
      <c r="G40" s="192"/>
      <c r="H40" s="204"/>
      <c r="I40" s="204"/>
      <c r="J40" s="204"/>
      <c r="K40" s="204"/>
      <c r="L40" s="204"/>
    </row>
    <row r="41" spans="2:12" ht="20.100000000000001" customHeight="1" x14ac:dyDescent="0.25">
      <c r="C41" s="192" t="s">
        <v>222</v>
      </c>
      <c r="D41" s="8">
        <v>160.27909199999999</v>
      </c>
      <c r="E41" s="8">
        <v>160.27909199999999</v>
      </c>
      <c r="F41" s="8">
        <v>160.279</v>
      </c>
      <c r="G41" s="8">
        <v>178.39479075</v>
      </c>
      <c r="H41" s="8">
        <v>181.79478990000001</v>
      </c>
      <c r="I41" s="8">
        <v>254.2447899</v>
      </c>
      <c r="J41" s="8">
        <v>254.2447899</v>
      </c>
      <c r="K41" s="202">
        <f t="shared" ref="K41" si="6">J41/F41-1</f>
        <v>0.58626388921817574</v>
      </c>
      <c r="L41" s="202">
        <f t="shared" ref="L41" si="7">J41/I41-1</f>
        <v>0</v>
      </c>
    </row>
    <row r="42" spans="2:12" ht="20.100000000000001" customHeight="1" x14ac:dyDescent="0.25">
      <c r="C42" s="192" t="s">
        <v>223</v>
      </c>
      <c r="D42" s="8">
        <v>0</v>
      </c>
      <c r="E42" s="8">
        <v>0</v>
      </c>
      <c r="F42" s="8">
        <v>0</v>
      </c>
      <c r="G42" s="8">
        <v>11.40869925</v>
      </c>
      <c r="H42" s="8">
        <v>10.884543134400001</v>
      </c>
      <c r="I42" s="8">
        <v>84.114083488200009</v>
      </c>
      <c r="J42" s="8">
        <v>84.114083490000013</v>
      </c>
      <c r="K42" s="202" t="s">
        <v>202</v>
      </c>
      <c r="L42" s="202">
        <f t="shared" ref="L42:L43" si="8">J42/I42-1</f>
        <v>2.1399548799649892E-11</v>
      </c>
    </row>
    <row r="43" spans="2:12" ht="20.100000000000001" customHeight="1" x14ac:dyDescent="0.25">
      <c r="C43" s="192" t="s">
        <v>224</v>
      </c>
      <c r="D43" s="8">
        <v>-7.2167670357999985</v>
      </c>
      <c r="E43" s="8">
        <v>-6.7274097769439525</v>
      </c>
      <c r="F43" s="8">
        <v>-6.0963863828653606</v>
      </c>
      <c r="G43" s="8">
        <v>-4.8945057690431817</v>
      </c>
      <c r="H43" s="8">
        <v>-4.9878621693644059</v>
      </c>
      <c r="I43" s="8">
        <v>-2.9345269524800681</v>
      </c>
      <c r="J43" s="8">
        <v>-2.6587641520000003</v>
      </c>
      <c r="K43" s="202">
        <f t="shared" ref="K43" si="9">J43/F43-1</f>
        <v>-0.5638786676197588</v>
      </c>
      <c r="L43" s="202">
        <f t="shared" si="8"/>
        <v>-9.3971807022256604E-2</v>
      </c>
    </row>
    <row r="44" spans="2:12" ht="20.100000000000001" customHeight="1" x14ac:dyDescent="0.25">
      <c r="C44" s="192" t="s">
        <v>272</v>
      </c>
      <c r="D44" s="8">
        <v>0</v>
      </c>
      <c r="E44" s="8">
        <v>0</v>
      </c>
      <c r="F44" s="8">
        <v>0</v>
      </c>
      <c r="G44" s="8">
        <v>0</v>
      </c>
      <c r="H44" s="8">
        <v>0</v>
      </c>
      <c r="I44" s="8">
        <v>0</v>
      </c>
      <c r="J44" s="8">
        <v>-0.11381250999999999</v>
      </c>
      <c r="K44" s="202" t="s">
        <v>202</v>
      </c>
      <c r="L44" s="202" t="s">
        <v>202</v>
      </c>
    </row>
    <row r="45" spans="2:12" ht="20.100000000000001" customHeight="1" x14ac:dyDescent="0.25">
      <c r="C45" s="192" t="s">
        <v>225</v>
      </c>
      <c r="D45" s="8">
        <v>18.862785915825977</v>
      </c>
      <c r="E45" s="8">
        <v>19.810448774358118</v>
      </c>
      <c r="F45" s="8">
        <v>19.810448445450248</v>
      </c>
      <c r="G45" s="8">
        <v>19.810448774417676</v>
      </c>
      <c r="H45" s="8">
        <v>21.940857118417675</v>
      </c>
      <c r="I45" s="8">
        <v>30.145945049993557</v>
      </c>
      <c r="J45" s="8">
        <v>30.14594505441767</v>
      </c>
      <c r="K45" s="202">
        <f t="shared" ref="K45:K47" si="10">J45/F45-1</f>
        <v>0.52171946725118756</v>
      </c>
      <c r="L45" s="202">
        <f t="shared" ref="L45:L47" si="11">J45/I45-1</f>
        <v>1.4675638482231079E-10</v>
      </c>
    </row>
    <row r="46" spans="2:12" ht="20.100000000000001" customHeight="1" x14ac:dyDescent="0.25">
      <c r="C46" s="192" t="s">
        <v>226</v>
      </c>
      <c r="D46" s="8">
        <v>0</v>
      </c>
      <c r="E46" s="8">
        <v>60</v>
      </c>
      <c r="F46" s="8">
        <v>60</v>
      </c>
      <c r="G46" s="8">
        <v>0</v>
      </c>
      <c r="H46" s="8">
        <v>0</v>
      </c>
      <c r="I46" s="8">
        <v>0</v>
      </c>
      <c r="J46" s="8">
        <v>0</v>
      </c>
      <c r="K46" s="202">
        <f t="shared" si="10"/>
        <v>-1</v>
      </c>
      <c r="L46" s="202" t="s">
        <v>202</v>
      </c>
    </row>
    <row r="47" spans="2:12" ht="20.100000000000001" customHeight="1" x14ac:dyDescent="0.25">
      <c r="C47" s="192" t="s">
        <v>227</v>
      </c>
      <c r="D47" s="8">
        <v>4.7527667021410762</v>
      </c>
      <c r="E47" s="8">
        <v>19.573107379679843</v>
      </c>
      <c r="F47" s="8">
        <v>37.989559736436789</v>
      </c>
      <c r="G47" s="8">
        <v>93.731999999999999</v>
      </c>
      <c r="H47" s="8">
        <v>118.78929685250428</v>
      </c>
      <c r="I47" s="8">
        <v>144.65121439686894</v>
      </c>
      <c r="J47" s="8">
        <v>177.38791909938382</v>
      </c>
      <c r="K47" s="202">
        <f t="shared" si="10"/>
        <v>3.6693860189500009</v>
      </c>
      <c r="L47" s="202">
        <f t="shared" si="11"/>
        <v>0.226314758842588</v>
      </c>
    </row>
    <row r="48" spans="2:12" ht="20.100000000000001" customHeight="1" x14ac:dyDescent="0.25">
      <c r="C48" s="191" t="s">
        <v>228</v>
      </c>
      <c r="D48" s="8">
        <v>176.67787758216707</v>
      </c>
      <c r="E48" s="8">
        <v>252.93523837709401</v>
      </c>
      <c r="F48" s="8">
        <v>271.98262179902167</v>
      </c>
      <c r="G48" s="8">
        <v>298.45193300537449</v>
      </c>
      <c r="H48" s="8">
        <v>328.42162483595752</v>
      </c>
      <c r="I48" s="8">
        <v>510.05724646258244</v>
      </c>
      <c r="J48" s="8">
        <v>543.12016088180144</v>
      </c>
      <c r="K48" s="202">
        <f t="shared" ref="K48:K50" si="12">J48/F48-1</f>
        <v>0.9968928797338148</v>
      </c>
      <c r="L48" s="202">
        <f t="shared" ref="L48:L50" si="13">J48/I48-1</f>
        <v>6.4821967825222204E-2</v>
      </c>
    </row>
    <row r="49" spans="3:12" ht="20.100000000000001" customHeight="1" x14ac:dyDescent="0.25">
      <c r="C49" s="192" t="s">
        <v>229</v>
      </c>
      <c r="D49" s="8">
        <v>0</v>
      </c>
      <c r="E49" s="8">
        <v>1.8044841353006283E-2</v>
      </c>
      <c r="F49" s="8">
        <v>1.7999999999999999E-2</v>
      </c>
      <c r="G49" s="8">
        <v>1.816628201682648E-2</v>
      </c>
      <c r="H49" s="8">
        <v>1.8631782688826475E-2</v>
      </c>
      <c r="I49" s="8">
        <v>1.9713487888646648E-2</v>
      </c>
      <c r="J49" s="8">
        <v>2.0499871528646647E-2</v>
      </c>
      <c r="K49" s="202">
        <f t="shared" si="12"/>
        <v>0.13888175159148042</v>
      </c>
      <c r="L49" s="202">
        <f t="shared" si="13"/>
        <v>3.9890639568297415E-2</v>
      </c>
    </row>
    <row r="50" spans="3:12" ht="20.100000000000001" customHeight="1" x14ac:dyDescent="0.25">
      <c r="C50" s="203" t="s">
        <v>230</v>
      </c>
      <c r="D50" s="204">
        <v>176.67787758216707</v>
      </c>
      <c r="E50" s="204">
        <v>252.95328321844701</v>
      </c>
      <c r="F50" s="204">
        <v>272.00062179902164</v>
      </c>
      <c r="G50" s="204">
        <v>298.47009928739129</v>
      </c>
      <c r="H50" s="204">
        <v>328.44025661864634</v>
      </c>
      <c r="I50" s="204">
        <v>510.07695995047106</v>
      </c>
      <c r="J50" s="204">
        <v>543.14066075333017</v>
      </c>
      <c r="K50" s="202">
        <f t="shared" si="12"/>
        <v>0.99683609971542997</v>
      </c>
      <c r="L50" s="202">
        <f t="shared" si="13"/>
        <v>6.4821004277608729E-2</v>
      </c>
    </row>
    <row r="51" spans="3:12" ht="20.100000000000001" customHeight="1" x14ac:dyDescent="0.25">
      <c r="C51" s="191"/>
      <c r="D51" s="191"/>
      <c r="E51" s="192"/>
      <c r="F51" s="192"/>
      <c r="G51" s="192"/>
      <c r="H51" s="204"/>
      <c r="I51" s="204"/>
      <c r="J51" s="204"/>
      <c r="K51" s="204"/>
      <c r="L51" s="204"/>
    </row>
    <row r="52" spans="3:12" ht="20.100000000000001" customHeight="1" x14ac:dyDescent="0.25">
      <c r="C52" s="203" t="s">
        <v>231</v>
      </c>
      <c r="D52" s="204">
        <v>2201.3237600107277</v>
      </c>
      <c r="E52" s="204">
        <v>2607.1721727855288</v>
      </c>
      <c r="F52" s="204">
        <v>2801.0469827739107</v>
      </c>
      <c r="G52" s="204">
        <v>3209.1959261186148</v>
      </c>
      <c r="H52" s="204">
        <v>3680.4422706227451</v>
      </c>
      <c r="I52" s="204">
        <v>3868.2689852739959</v>
      </c>
      <c r="J52" s="204">
        <v>4068.8972925575367</v>
      </c>
      <c r="K52" s="202">
        <f t="shared" ref="K52" si="14">J52/F52-1</f>
        <v>0.45263443190376562</v>
      </c>
      <c r="L52" s="202">
        <f t="shared" ref="L52" si="15">J52/I52-1</f>
        <v>5.1865138656930876E-2</v>
      </c>
    </row>
    <row r="54" spans="3:12" x14ac:dyDescent="0.25">
      <c r="E54" s="228"/>
    </row>
    <row r="62" spans="3:12" x14ac:dyDescent="0.25">
      <c r="F62" s="163"/>
      <c r="G62" s="163"/>
    </row>
    <row r="63" spans="3:12" x14ac:dyDescent="0.25">
      <c r="F63" s="163"/>
      <c r="G63" s="163"/>
    </row>
    <row r="64" spans="3:12" x14ac:dyDescent="0.25">
      <c r="F64" s="163"/>
      <c r="G64" s="163"/>
    </row>
    <row r="65" spans="6:8" x14ac:dyDescent="0.25">
      <c r="F65" s="163"/>
      <c r="G65" s="163"/>
    </row>
    <row r="66" spans="6:8" x14ac:dyDescent="0.25">
      <c r="F66" s="163"/>
      <c r="G66" s="163"/>
    </row>
    <row r="77" spans="6:8" x14ac:dyDescent="0.25">
      <c r="G77" s="163"/>
      <c r="H77" s="163"/>
    </row>
    <row r="78" spans="6:8" x14ac:dyDescent="0.25">
      <c r="G78" s="163"/>
      <c r="H78" s="163"/>
    </row>
    <row r="79" spans="6:8" x14ac:dyDescent="0.25">
      <c r="G79" s="163"/>
      <c r="H79" s="163"/>
    </row>
    <row r="80" spans="6:8" x14ac:dyDescent="0.25">
      <c r="G80" s="163"/>
      <c r="H80" s="163"/>
    </row>
  </sheetData>
  <hyperlinks>
    <hyperlink ref="N5" location="Cover!A1" display="cover" xr:uid="{2AF6D2B4-7EA4-4EF2-9C54-A3C99C0BF47F}"/>
  </hyperlinks>
  <pageMargins left="0.7" right="0.7" top="0.75" bottom="0.75" header="0.3" footer="0.3"/>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0A6A-DB8D-4DC6-BB65-70ADB88A1C57}">
  <sheetPr>
    <tabColor theme="5"/>
  </sheetPr>
  <dimension ref="B1:N95"/>
  <sheetViews>
    <sheetView zoomScale="74" zoomScaleNormal="85" workbookViewId="0">
      <selection activeCell="J17" sqref="J17"/>
    </sheetView>
  </sheetViews>
  <sheetFormatPr defaultColWidth="9.28515625" defaultRowHeight="15" x14ac:dyDescent="0.25"/>
  <cols>
    <col min="1" max="1" width="5.42578125" style="1" customWidth="1"/>
    <col min="2" max="2" width="4.7109375" style="1" customWidth="1"/>
    <col min="3" max="3" width="58.7109375" style="1" bestFit="1" customWidth="1"/>
    <col min="4" max="5" width="15.28515625" style="1" customWidth="1"/>
    <col min="6" max="6" width="14.28515625" style="1" customWidth="1"/>
    <col min="7" max="7" width="13.85546875" style="1" customWidth="1"/>
    <col min="8" max="9" width="13.28515625" style="1" customWidth="1"/>
    <col min="10" max="10" width="15" style="1" customWidth="1"/>
    <col min="11" max="11" width="8.5703125" style="149" customWidth="1"/>
    <col min="12" max="12" width="10.7109375" style="150" customWidth="1"/>
    <col min="13" max="13" width="9.28515625" style="1"/>
    <col min="14" max="14" width="22.42578125" style="1" bestFit="1" customWidth="1"/>
    <col min="15" max="16384" width="9.28515625" style="1"/>
  </cols>
  <sheetData>
    <row r="1" spans="2:14" ht="18.75" customHeight="1" x14ac:dyDescent="0.25">
      <c r="C1" s="37"/>
      <c r="D1" s="37"/>
      <c r="E1" s="37"/>
      <c r="F1" s="37"/>
      <c r="G1" s="37"/>
      <c r="H1" s="37"/>
      <c r="I1" s="37"/>
      <c r="J1" s="37"/>
      <c r="K1" s="219"/>
      <c r="L1" s="220"/>
    </row>
    <row r="2" spans="2:14" ht="15.75" customHeight="1" x14ac:dyDescent="0.25">
      <c r="C2" s="37"/>
      <c r="D2" s="37"/>
      <c r="E2" s="37"/>
      <c r="F2" s="37"/>
      <c r="G2" s="37"/>
      <c r="H2" s="37"/>
      <c r="I2" s="37"/>
      <c r="J2" s="37"/>
      <c r="K2" s="219"/>
      <c r="L2" s="220"/>
    </row>
    <row r="3" spans="2:14" x14ac:dyDescent="0.25">
      <c r="C3" s="37"/>
      <c r="D3" s="37"/>
      <c r="E3" s="37"/>
      <c r="F3" s="37"/>
      <c r="G3" s="37"/>
      <c r="H3" s="221"/>
      <c r="I3" s="221"/>
      <c r="J3" s="221"/>
      <c r="K3" s="219"/>
      <c r="L3" s="220"/>
    </row>
    <row r="4" spans="2:14" ht="23.25" customHeight="1" x14ac:dyDescent="0.35">
      <c r="C4" s="154"/>
      <c r="D4" s="154"/>
      <c r="E4" s="154"/>
      <c r="F4" s="154"/>
      <c r="G4" s="154"/>
      <c r="H4" s="154"/>
      <c r="I4" s="154"/>
      <c r="J4" s="154"/>
      <c r="K4" s="151"/>
      <c r="L4" s="152"/>
    </row>
    <row r="5" spans="2:14" ht="23.25" customHeight="1" x14ac:dyDescent="0.35">
      <c r="C5" s="154" t="s">
        <v>232</v>
      </c>
      <c r="D5" s="154"/>
      <c r="E5" s="154"/>
      <c r="F5" s="154"/>
      <c r="G5" s="154"/>
      <c r="H5" s="154"/>
      <c r="I5" s="154"/>
      <c r="J5" s="154"/>
      <c r="K5" s="151"/>
      <c r="L5" s="152"/>
      <c r="N5" s="112" t="s">
        <v>160</v>
      </c>
    </row>
    <row r="6" spans="2:14" ht="23.25" customHeight="1" x14ac:dyDescent="0.35">
      <c r="C6" s="154"/>
      <c r="D6" s="154"/>
      <c r="E6" s="154"/>
      <c r="F6" s="154"/>
      <c r="G6" s="154"/>
      <c r="H6" s="154"/>
      <c r="I6" s="154"/>
      <c r="J6" s="154"/>
      <c r="K6" s="151"/>
      <c r="L6" s="152"/>
    </row>
    <row r="7" spans="2:14" x14ac:dyDescent="0.25">
      <c r="C7" s="3" t="s">
        <v>28</v>
      </c>
      <c r="D7" s="4" t="s">
        <v>1</v>
      </c>
      <c r="E7" s="4" t="s">
        <v>2</v>
      </c>
      <c r="F7" s="4" t="s">
        <v>3</v>
      </c>
      <c r="G7" s="4" t="s">
        <v>4</v>
      </c>
      <c r="H7" s="4" t="s">
        <v>5</v>
      </c>
      <c r="I7" s="4" t="s">
        <v>165</v>
      </c>
      <c r="J7" s="4" t="s">
        <v>270</v>
      </c>
      <c r="K7" s="155" t="s">
        <v>191</v>
      </c>
      <c r="L7" s="155" t="s">
        <v>192</v>
      </c>
    </row>
    <row r="8" spans="2:14" x14ac:dyDescent="0.25">
      <c r="C8" s="11"/>
      <c r="D8" s="11"/>
      <c r="E8" s="11"/>
      <c r="F8" s="11"/>
      <c r="G8" s="11"/>
      <c r="H8" s="11"/>
      <c r="I8" s="11"/>
      <c r="J8" s="11"/>
    </row>
    <row r="9" spans="2:14" ht="20.100000000000001" customHeight="1" x14ac:dyDescent="0.25">
      <c r="C9" s="6" t="s">
        <v>233</v>
      </c>
      <c r="D9" s="156">
        <v>13.789173970000011</v>
      </c>
      <c r="E9" s="157">
        <v>21.387486001469174</v>
      </c>
      <c r="F9" s="157">
        <v>27.272901829999995</v>
      </c>
      <c r="G9" s="157">
        <v>33.423869300000014</v>
      </c>
      <c r="H9" s="157">
        <v>38.256055596271629</v>
      </c>
      <c r="I9" s="207">
        <v>43.25960127372835</v>
      </c>
      <c r="J9" s="207">
        <v>44.473866620603609</v>
      </c>
      <c r="K9" s="162">
        <f>J9/F9-1</f>
        <v>0.6306980055815945</v>
      </c>
      <c r="L9" s="208">
        <f>J9/I9-1</f>
        <v>2.8069268119044866E-2</v>
      </c>
    </row>
    <row r="10" spans="2:14" ht="20.100000000000001" customHeight="1" x14ac:dyDescent="0.25">
      <c r="C10" s="6" t="s">
        <v>234</v>
      </c>
      <c r="D10" s="156">
        <v>6.5167774827388127</v>
      </c>
      <c r="E10" s="157">
        <v>6.7049723209999934</v>
      </c>
      <c r="F10" s="157">
        <v>6.7938856899999989</v>
      </c>
      <c r="G10" s="157">
        <v>7.5318263950000004</v>
      </c>
      <c r="H10" s="157">
        <v>8.218376743349566</v>
      </c>
      <c r="I10" s="207">
        <v>9.575029171650435</v>
      </c>
      <c r="J10" s="207">
        <v>9.8142137389272204</v>
      </c>
      <c r="K10" s="162">
        <f t="shared" ref="K10:K31" si="0">J10/F10-1</f>
        <v>0.4445656266152489</v>
      </c>
      <c r="L10" s="208">
        <f t="shared" ref="L10:L31" si="1">J10/I10-1</f>
        <v>2.4980035359574604E-2</v>
      </c>
    </row>
    <row r="11" spans="2:14" ht="20.100000000000001" customHeight="1" x14ac:dyDescent="0.25">
      <c r="C11" s="203" t="s">
        <v>235</v>
      </c>
      <c r="D11" s="209">
        <v>20.305951452738825</v>
      </c>
      <c r="E11" s="209">
        <v>28.092458322469167</v>
      </c>
      <c r="F11" s="209">
        <v>34.066787519999991</v>
      </c>
      <c r="G11" s="209">
        <v>40.955695695000017</v>
      </c>
      <c r="H11" s="209">
        <v>46.474432339621195</v>
      </c>
      <c r="I11" s="209">
        <v>52.834630445378792</v>
      </c>
      <c r="J11" s="209">
        <v>54.288080359530831</v>
      </c>
      <c r="K11" s="162">
        <f t="shared" si="0"/>
        <v>0.59357791889415124</v>
      </c>
      <c r="L11" s="208">
        <f t="shared" si="1"/>
        <v>2.7509417628171606E-2</v>
      </c>
    </row>
    <row r="12" spans="2:14" ht="20.100000000000001" customHeight="1" x14ac:dyDescent="0.25">
      <c r="B12" s="148"/>
      <c r="C12" s="6" t="s">
        <v>236</v>
      </c>
      <c r="D12" s="156">
        <v>0.16348222000000004</v>
      </c>
      <c r="E12" s="157">
        <v>9.6566729999999976E-2</v>
      </c>
      <c r="F12" s="293">
        <v>0.69251576000000004</v>
      </c>
      <c r="G12" s="157">
        <v>0.1338592900000001</v>
      </c>
      <c r="H12" s="157">
        <v>0.14094521000000002</v>
      </c>
      <c r="I12" s="207">
        <v>0.28902119999999987</v>
      </c>
      <c r="J12" s="207">
        <v>0.15825737000000006</v>
      </c>
      <c r="K12" s="162">
        <f t="shared" si="0"/>
        <v>-0.77147470261182205</v>
      </c>
      <c r="L12" s="208">
        <f t="shared" si="1"/>
        <v>-0.45243681086370091</v>
      </c>
    </row>
    <row r="13" spans="2:14" ht="20.100000000000001" customHeight="1" x14ac:dyDescent="0.25">
      <c r="C13" s="6" t="s">
        <v>237</v>
      </c>
      <c r="D13" s="156">
        <v>3.89905093</v>
      </c>
      <c r="E13" s="157">
        <v>5.8430774576710984</v>
      </c>
      <c r="F13" s="293">
        <v>3.4346402000000005</v>
      </c>
      <c r="G13" s="157">
        <v>4.1810354199999979</v>
      </c>
      <c r="H13" s="157">
        <v>4.9583526279044676</v>
      </c>
      <c r="I13" s="207">
        <v>4.7949561431765986</v>
      </c>
      <c r="J13" s="207">
        <v>4.5813413636180718</v>
      </c>
      <c r="K13" s="162">
        <f t="shared" si="0"/>
        <v>0.33386354809976049</v>
      </c>
      <c r="L13" s="208">
        <f t="shared" si="1"/>
        <v>-4.4549892257619184E-2</v>
      </c>
      <c r="N13" s="228">
        <f>J13+J12</f>
        <v>4.739598733618072</v>
      </c>
    </row>
    <row r="14" spans="2:14" ht="20.100000000000001" customHeight="1" x14ac:dyDescent="0.25">
      <c r="C14" s="203" t="s">
        <v>238</v>
      </c>
      <c r="D14" s="209">
        <v>24.368484602738825</v>
      </c>
      <c r="E14" s="209">
        <v>34.032102510140263</v>
      </c>
      <c r="F14" s="209">
        <v>38.193943479999987</v>
      </c>
      <c r="G14" s="209">
        <v>45.270590405000014</v>
      </c>
      <c r="H14" s="209">
        <v>51.573730177525661</v>
      </c>
      <c r="I14" s="209">
        <v>57.918607788555363</v>
      </c>
      <c r="J14" s="209">
        <v>59.027679093148905</v>
      </c>
      <c r="K14" s="162">
        <f t="shared" si="0"/>
        <v>0.54547223237261089</v>
      </c>
      <c r="L14" s="208">
        <f t="shared" si="1"/>
        <v>1.9148790810760596E-2</v>
      </c>
    </row>
    <row r="15" spans="2:14" ht="20.100000000000001" customHeight="1" x14ac:dyDescent="0.25">
      <c r="C15" s="158" t="s">
        <v>239</v>
      </c>
      <c r="D15" s="159">
        <v>0</v>
      </c>
      <c r="E15" s="157">
        <v>0</v>
      </c>
      <c r="F15" s="160">
        <v>0.58904100000000004</v>
      </c>
      <c r="G15" s="157">
        <v>0</v>
      </c>
      <c r="H15" s="157">
        <v>0</v>
      </c>
      <c r="I15" s="207">
        <v>0</v>
      </c>
      <c r="J15" s="207"/>
      <c r="K15" s="162"/>
      <c r="L15" s="208"/>
    </row>
    <row r="16" spans="2:14" ht="20.100000000000001" customHeight="1" x14ac:dyDescent="0.25">
      <c r="C16" s="6" t="s">
        <v>240</v>
      </c>
      <c r="D16" s="156">
        <v>5.2467487799999999</v>
      </c>
      <c r="E16" s="157">
        <v>6.7567007683680131</v>
      </c>
      <c r="F16" s="157">
        <v>5.9879176700000007</v>
      </c>
      <c r="G16" s="157">
        <v>6.3476530033333312</v>
      </c>
      <c r="H16" s="157">
        <v>7.4618477613404428</v>
      </c>
      <c r="I16" s="207">
        <v>10.58532136728509</v>
      </c>
      <c r="J16" s="207">
        <v>7.3610225013028217</v>
      </c>
      <c r="K16" s="162">
        <f t="shared" si="0"/>
        <v>0.22931257692172324</v>
      </c>
      <c r="L16" s="208">
        <f t="shared" si="1"/>
        <v>-0.30460094257952908</v>
      </c>
      <c r="N16" s="215"/>
    </row>
    <row r="17" spans="3:14" ht="20.100000000000001" customHeight="1" x14ac:dyDescent="0.25">
      <c r="C17" s="6" t="s">
        <v>241</v>
      </c>
      <c r="D17" s="156">
        <v>3.9783002199999973</v>
      </c>
      <c r="E17" s="156">
        <v>3.0392078000000002</v>
      </c>
      <c r="F17" s="156">
        <v>4.2527541099999997</v>
      </c>
      <c r="G17" s="156">
        <v>4.1494688800000041</v>
      </c>
      <c r="H17" s="156">
        <v>5.19435178999999</v>
      </c>
      <c r="I17" s="207">
        <v>5.6479506213333366</v>
      </c>
      <c r="J17" s="207">
        <v>4.850620992899394</v>
      </c>
      <c r="K17" s="162">
        <f t="shared" si="0"/>
        <v>0.14058345896217217</v>
      </c>
      <c r="L17" s="208">
        <f t="shared" si="1"/>
        <v>-0.14117149420929487</v>
      </c>
      <c r="N17" s="215"/>
    </row>
    <row r="18" spans="3:14" ht="20.100000000000001" customHeight="1" x14ac:dyDescent="0.25">
      <c r="C18" s="6" t="s">
        <v>242</v>
      </c>
      <c r="D18" s="156">
        <v>1.5258321100000003</v>
      </c>
      <c r="E18" s="156">
        <v>1.4742723881520541</v>
      </c>
      <c r="F18" s="156">
        <v>1.5875762799999997</v>
      </c>
      <c r="G18" s="156">
        <v>1.7945607790760278</v>
      </c>
      <c r="H18" s="156">
        <v>1.7078365</v>
      </c>
      <c r="I18" s="207">
        <v>2.2219742690760294</v>
      </c>
      <c r="J18" s="207">
        <v>1.8946483299999997</v>
      </c>
      <c r="K18" s="162">
        <f t="shared" si="0"/>
        <v>0.1934219185990862</v>
      </c>
      <c r="L18" s="208">
        <f t="shared" si="1"/>
        <v>-0.14731310962126609</v>
      </c>
      <c r="N18" s="215"/>
    </row>
    <row r="19" spans="3:14" ht="20.100000000000001" customHeight="1" x14ac:dyDescent="0.25">
      <c r="C19" s="6" t="s">
        <v>243</v>
      </c>
      <c r="D19" s="156">
        <v>10.750881109999996</v>
      </c>
      <c r="E19" s="156">
        <v>11.270180956520067</v>
      </c>
      <c r="F19" s="156">
        <v>11.82824806</v>
      </c>
      <c r="G19" s="156">
        <v>12.291682662409363</v>
      </c>
      <c r="H19" s="156">
        <v>14.364036051340431</v>
      </c>
      <c r="I19" s="207">
        <v>18.455246257694455</v>
      </c>
      <c r="J19" s="207">
        <v>14.106291824202215</v>
      </c>
      <c r="K19" s="162">
        <f t="shared" si="0"/>
        <v>0.1925935060413515</v>
      </c>
      <c r="L19" s="208">
        <f t="shared" si="1"/>
        <v>-0.23564868074729983</v>
      </c>
      <c r="N19" s="215"/>
    </row>
    <row r="20" spans="3:14" ht="20.100000000000001" customHeight="1" x14ac:dyDescent="0.25">
      <c r="C20" s="158" t="s">
        <v>239</v>
      </c>
      <c r="D20" s="156">
        <v>0.218</v>
      </c>
      <c r="E20" s="156">
        <v>0</v>
      </c>
      <c r="F20" s="156">
        <v>9.4E-2</v>
      </c>
      <c r="G20" s="156">
        <v>0</v>
      </c>
      <c r="H20" s="156">
        <v>2.1300479999999999</v>
      </c>
      <c r="I20" s="207">
        <v>3.6619519999999994</v>
      </c>
      <c r="J20" s="207">
        <v>0</v>
      </c>
      <c r="K20" s="162">
        <f t="shared" si="0"/>
        <v>-1</v>
      </c>
      <c r="L20" s="208">
        <f t="shared" si="1"/>
        <v>-1</v>
      </c>
      <c r="M20" s="228"/>
    </row>
    <row r="21" spans="3:14" ht="20.100000000000001" customHeight="1" x14ac:dyDescent="0.25">
      <c r="C21" s="203" t="s">
        <v>244</v>
      </c>
      <c r="D21" s="209">
        <v>13.617603492738828</v>
      </c>
      <c r="E21" s="209">
        <v>22.761921553620198</v>
      </c>
      <c r="F21" s="209">
        <v>26.365695419999987</v>
      </c>
      <c r="G21" s="209">
        <v>32.97890774259065</v>
      </c>
      <c r="H21" s="209">
        <v>37.209694126185227</v>
      </c>
      <c r="I21" s="209">
        <v>39.463361530860894</v>
      </c>
      <c r="J21" s="209">
        <v>44.921387268946688</v>
      </c>
      <c r="K21" s="162">
        <f t="shared" si="0"/>
        <v>0.70378162052464122</v>
      </c>
      <c r="L21" s="208">
        <f t="shared" si="1"/>
        <v>0.13830615351450848</v>
      </c>
    </row>
    <row r="22" spans="3:14" ht="20.100000000000001" customHeight="1" x14ac:dyDescent="0.25">
      <c r="C22" s="203" t="s">
        <v>245</v>
      </c>
      <c r="D22" s="209">
        <v>13.835603492738828</v>
      </c>
      <c r="E22" s="209">
        <v>22.761921553620198</v>
      </c>
      <c r="F22" s="209">
        <v>25.870654419999987</v>
      </c>
      <c r="G22" s="209">
        <v>32.97890774259065</v>
      </c>
      <c r="H22" s="209">
        <v>39.339742126185243</v>
      </c>
      <c r="I22" s="209">
        <v>43.125313530860879</v>
      </c>
      <c r="J22" s="209">
        <v>44.921387268946688</v>
      </c>
      <c r="K22" s="162">
        <f t="shared" si="0"/>
        <v>0.73638387880203893</v>
      </c>
      <c r="L22" s="208">
        <f t="shared" si="1"/>
        <v>4.164778388916579E-2</v>
      </c>
    </row>
    <row r="23" spans="3:14" ht="20.100000000000001" customHeight="1" x14ac:dyDescent="0.25">
      <c r="C23" s="6" t="s">
        <v>246</v>
      </c>
      <c r="D23" s="156">
        <v>9.5550703427388282</v>
      </c>
      <c r="E23" s="156">
        <v>16.822277365949098</v>
      </c>
      <c r="F23" s="156">
        <v>22.238539459999991</v>
      </c>
      <c r="G23" s="156">
        <v>28.664013032590653</v>
      </c>
      <c r="H23" s="156">
        <v>32.110396288280768</v>
      </c>
      <c r="I23" s="207">
        <v>34.379384187684337</v>
      </c>
      <c r="J23" s="207">
        <v>40.181788535328614</v>
      </c>
      <c r="K23" s="162">
        <f t="shared" si="0"/>
        <v>0.80685375528382974</v>
      </c>
      <c r="L23" s="208">
        <f t="shared" si="1"/>
        <v>0.16877569173338669</v>
      </c>
    </row>
    <row r="24" spans="3:14" ht="20.100000000000001" customHeight="1" x14ac:dyDescent="0.25">
      <c r="C24" s="6" t="s">
        <v>247</v>
      </c>
      <c r="D24" s="156">
        <v>0</v>
      </c>
      <c r="E24" s="156">
        <v>0.43812269645237889</v>
      </c>
      <c r="F24" s="156">
        <v>0</v>
      </c>
      <c r="G24" s="156">
        <v>0</v>
      </c>
      <c r="H24" s="156">
        <v>0</v>
      </c>
      <c r="I24" s="207">
        <v>-0.18971273666666499</v>
      </c>
      <c r="J24" s="207">
        <v>0</v>
      </c>
      <c r="K24" s="162" t="s">
        <v>202</v>
      </c>
      <c r="L24" s="208" t="s">
        <v>202</v>
      </c>
    </row>
    <row r="25" spans="3:14" ht="20.100000000000001" customHeight="1" x14ac:dyDescent="0.25">
      <c r="C25" s="6" t="s">
        <v>281</v>
      </c>
      <c r="D25" s="156">
        <v>1.5224391119859106</v>
      </c>
      <c r="E25" s="156">
        <v>2.9316849242828527</v>
      </c>
      <c r="F25" s="156">
        <v>4.1132407988636803</v>
      </c>
      <c r="G25" s="156">
        <v>1.2390556159363186</v>
      </c>
      <c r="H25" s="156">
        <v>3.3657238896955897</v>
      </c>
      <c r="I25" s="207">
        <v>1.1945200275351215</v>
      </c>
      <c r="J25" s="207">
        <v>4.7359096745693794</v>
      </c>
      <c r="K25" s="162">
        <f t="shared" si="0"/>
        <v>0.15138157626894033</v>
      </c>
      <c r="L25" s="208">
        <f t="shared" si="1"/>
        <v>2.9646967530062054</v>
      </c>
    </row>
    <row r="26" spans="3:14" ht="20.100000000000001" customHeight="1" x14ac:dyDescent="0.25">
      <c r="C26" s="6" t="s">
        <v>249</v>
      </c>
      <c r="D26" s="156">
        <v>0</v>
      </c>
      <c r="E26" s="156">
        <v>3.8502399999999992E-2</v>
      </c>
      <c r="F26" s="156">
        <v>0</v>
      </c>
      <c r="G26" s="156">
        <v>0</v>
      </c>
      <c r="H26" s="156">
        <v>0</v>
      </c>
      <c r="I26" s="207">
        <v>-2.8935200000000001E-2</v>
      </c>
      <c r="J26" s="207">
        <v>0</v>
      </c>
      <c r="K26" s="162" t="s">
        <v>202</v>
      </c>
      <c r="L26" s="208">
        <f t="shared" si="1"/>
        <v>-1</v>
      </c>
    </row>
    <row r="27" spans="3:14" ht="20.100000000000001" customHeight="1" x14ac:dyDescent="0.25">
      <c r="C27" s="6" t="s">
        <v>250</v>
      </c>
      <c r="D27" s="156">
        <v>12.095164380752918</v>
      </c>
      <c r="E27" s="156">
        <v>20.229856925789726</v>
      </c>
      <c r="F27" s="156">
        <v>22.252454621136309</v>
      </c>
      <c r="G27" s="156">
        <v>31.739852126654331</v>
      </c>
      <c r="H27" s="156">
        <v>33.843970236489639</v>
      </c>
      <c r="I27" s="207">
        <v>38.108063966659117</v>
      </c>
      <c r="J27" s="207">
        <v>40.185477594377311</v>
      </c>
      <c r="K27" s="162">
        <f t="shared" si="0"/>
        <v>0.80588965480722607</v>
      </c>
      <c r="L27" s="208">
        <f t="shared" si="1"/>
        <v>5.4513754084587696E-2</v>
      </c>
    </row>
    <row r="28" spans="3:14" ht="20.100000000000001" customHeight="1" x14ac:dyDescent="0.25">
      <c r="C28" s="6" t="s">
        <v>251</v>
      </c>
      <c r="D28" s="156">
        <v>2.2182355800877227</v>
      </c>
      <c r="E28" s="156">
        <v>4.4475818021436764</v>
      </c>
      <c r="F28" s="156">
        <v>3.8358888270678015</v>
      </c>
      <c r="G28" s="156">
        <v>6.0601374718176064</v>
      </c>
      <c r="H28" s="156">
        <v>5.7990771226600772</v>
      </c>
      <c r="I28" s="207">
        <v>7.2261403580304666</v>
      </c>
      <c r="J28" s="207">
        <v>7.4479864570701837</v>
      </c>
      <c r="K28" s="162">
        <f t="shared" si="0"/>
        <v>0.9416585810604714</v>
      </c>
      <c r="L28" s="208">
        <f t="shared" si="1"/>
        <v>3.0700496814067169E-2</v>
      </c>
    </row>
    <row r="29" spans="3:14" ht="20.100000000000001" customHeight="1" x14ac:dyDescent="0.25">
      <c r="C29" s="6" t="s">
        <v>252</v>
      </c>
      <c r="D29" s="156">
        <v>0</v>
      </c>
      <c r="E29" s="156">
        <v>-1.9486329418306211E-3</v>
      </c>
      <c r="F29" s="156">
        <v>-1.8368694298306206E-3</v>
      </c>
      <c r="G29" s="156">
        <v>9.6771518201732568E-6</v>
      </c>
      <c r="H29" s="156">
        <v>4.6550067200000359E-4</v>
      </c>
      <c r="I29" s="207">
        <v>3.0303381416508018E-3</v>
      </c>
      <c r="J29" s="207">
        <v>-7.8638364000000772E-4</v>
      </c>
      <c r="K29" s="162">
        <f t="shared" si="0"/>
        <v>-0.57188920059902082</v>
      </c>
      <c r="L29" s="208">
        <f t="shared" si="1"/>
        <v>-1.2595035943980888</v>
      </c>
    </row>
    <row r="30" spans="3:14" ht="30.75" customHeight="1" x14ac:dyDescent="0.25">
      <c r="C30" s="203" t="s">
        <v>253</v>
      </c>
      <c r="D30" s="209">
        <v>9.8769288006651941</v>
      </c>
      <c r="E30" s="209">
        <v>15.784223756587879</v>
      </c>
      <c r="F30" s="209">
        <v>18.418402663498338</v>
      </c>
      <c r="G30" s="209">
        <v>25.679704977684903</v>
      </c>
      <c r="H30" s="209">
        <v>28.044427613157563</v>
      </c>
      <c r="I30" s="209">
        <v>30.881923608628639</v>
      </c>
      <c r="J30" s="207">
        <v>32.737491137307124</v>
      </c>
      <c r="K30" s="162">
        <f t="shared" si="0"/>
        <v>0.7774337837768317</v>
      </c>
      <c r="L30" s="208">
        <f t="shared" si="1"/>
        <v>6.00858791114951E-2</v>
      </c>
    </row>
    <row r="31" spans="3:14" x14ac:dyDescent="0.25">
      <c r="C31" s="203" t="s">
        <v>254</v>
      </c>
      <c r="D31" s="209">
        <v>10.046968800665194</v>
      </c>
      <c r="E31" s="209">
        <v>15.784223756587879</v>
      </c>
      <c r="F31" s="209">
        <v>18.036746918301041</v>
      </c>
      <c r="G31" s="209">
        <v>25.679704977684903</v>
      </c>
      <c r="H31" s="209">
        <v>29.884330553829571</v>
      </c>
      <c r="I31" s="209">
        <v>33.839446168628641</v>
      </c>
      <c r="J31" s="207">
        <v>32.737491137307124</v>
      </c>
      <c r="K31" s="162">
        <f t="shared" si="0"/>
        <v>0.81504410332940513</v>
      </c>
      <c r="L31" s="208">
        <f t="shared" si="1"/>
        <v>-3.2564215910338978E-2</v>
      </c>
    </row>
    <row r="32" spans="3:14" x14ac:dyDescent="0.25">
      <c r="C32" s="6"/>
      <c r="D32" s="156"/>
      <c r="E32" s="156"/>
      <c r="F32" s="156"/>
      <c r="G32" s="156"/>
      <c r="H32" s="156"/>
      <c r="I32" s="156"/>
      <c r="J32" s="235"/>
      <c r="K32" s="162"/>
      <c r="L32" s="162"/>
    </row>
    <row r="34" spans="3:14" x14ac:dyDescent="0.25">
      <c r="C34" s="210" t="s">
        <v>255</v>
      </c>
      <c r="D34" s="211">
        <v>0.2558146530525392</v>
      </c>
      <c r="E34" s="211">
        <v>0.40881490648421343</v>
      </c>
      <c r="F34" s="211">
        <v>0.4770407261442916</v>
      </c>
      <c r="G34" s="211">
        <v>0.5930028913999692</v>
      </c>
      <c r="H34" s="211">
        <v>0.60395809515699084</v>
      </c>
      <c r="I34" s="211">
        <v>0.57997066501474159</v>
      </c>
      <c r="J34" s="211">
        <v>0.44435748485936211</v>
      </c>
      <c r="K34" s="162">
        <f t="shared" ref="K34:K37" si="2">J34/F34-1</f>
        <v>-6.851247596634702E-2</v>
      </c>
      <c r="L34" s="208">
        <f t="shared" ref="L34:L37" si="3">J34/I34-1</f>
        <v>-0.23382765428650165</v>
      </c>
    </row>
    <row r="35" spans="3:14" x14ac:dyDescent="0.25">
      <c r="C35" s="210" t="s">
        <v>256</v>
      </c>
      <c r="D35" s="211">
        <v>0.26021872687780806</v>
      </c>
      <c r="E35" s="211">
        <v>0.40881490648421343</v>
      </c>
      <c r="F35" s="211">
        <v>0.46715575744465093</v>
      </c>
      <c r="G35" s="211">
        <v>0.5930028913999692</v>
      </c>
      <c r="H35" s="211">
        <v>0.64358180545873567</v>
      </c>
      <c r="I35" s="211">
        <v>0.63551371821496527</v>
      </c>
      <c r="J35" s="211">
        <v>0.44435748485936211</v>
      </c>
      <c r="K35" s="162">
        <f t="shared" si="2"/>
        <v>-4.880229392867963E-2</v>
      </c>
      <c r="L35" s="208">
        <f t="shared" si="3"/>
        <v>-0.30079009764340559</v>
      </c>
    </row>
    <row r="36" spans="3:14" x14ac:dyDescent="0.25">
      <c r="C36" s="210" t="s">
        <v>257</v>
      </c>
      <c r="D36" s="211">
        <v>0.13402596912879716</v>
      </c>
      <c r="E36" s="211">
        <v>0.21418559641535523</v>
      </c>
      <c r="F36" s="211">
        <v>0.24993034946384665</v>
      </c>
      <c r="G36" s="211">
        <v>0.34846331446107215</v>
      </c>
      <c r="H36" s="211">
        <v>0.38055165379573269</v>
      </c>
      <c r="I36" s="211">
        <v>0.4591877352833369</v>
      </c>
      <c r="J36" s="211">
        <v>0.4442346467281908</v>
      </c>
      <c r="K36" s="162">
        <f t="shared" si="2"/>
        <v>0.7774337837768317</v>
      </c>
      <c r="L36" s="208">
        <f t="shared" si="3"/>
        <v>-3.2564215910338867E-2</v>
      </c>
    </row>
    <row r="37" spans="3:14" ht="17.45" customHeight="1" x14ac:dyDescent="0.25">
      <c r="C37" s="210" t="s">
        <v>258</v>
      </c>
      <c r="D37" s="211">
        <v>0.13633334384522985</v>
      </c>
      <c r="E37" s="211">
        <v>0.21418559641535523</v>
      </c>
      <c r="F37" s="211">
        <v>0.24475143381547262</v>
      </c>
      <c r="G37" s="211">
        <v>0.34846331446107215</v>
      </c>
      <c r="H37" s="211">
        <v>0.40551840000836931</v>
      </c>
      <c r="I37" s="211">
        <v>0.4591877352833369</v>
      </c>
      <c r="J37" s="211">
        <v>0.4442346467281908</v>
      </c>
      <c r="K37" s="162">
        <f t="shared" si="2"/>
        <v>0.81504410332940536</v>
      </c>
      <c r="L37" s="208">
        <f t="shared" si="3"/>
        <v>-3.2564215910338867E-2</v>
      </c>
    </row>
    <row r="41" spans="3:14" ht="23.25" x14ac:dyDescent="0.35">
      <c r="C41" s="154"/>
      <c r="D41" s="154"/>
      <c r="E41" s="154"/>
      <c r="F41" s="154"/>
      <c r="G41" s="154"/>
      <c r="H41" s="154"/>
      <c r="I41" s="154"/>
      <c r="J41" s="154"/>
      <c r="K41" s="151"/>
      <c r="L41" s="152"/>
    </row>
    <row r="42" spans="3:14" ht="23.25" x14ac:dyDescent="0.35">
      <c r="C42" s="154" t="s">
        <v>232</v>
      </c>
      <c r="D42" s="154"/>
      <c r="E42" s="154"/>
      <c r="F42" s="154"/>
      <c r="G42" s="154"/>
      <c r="H42" s="154"/>
      <c r="I42" s="154"/>
      <c r="J42" s="154"/>
      <c r="K42" s="151"/>
      <c r="L42" s="152"/>
      <c r="N42" s="112" t="s">
        <v>160</v>
      </c>
    </row>
    <row r="43" spans="3:14" ht="23.25" x14ac:dyDescent="0.35">
      <c r="C43" s="154"/>
      <c r="D43" s="154"/>
      <c r="E43" s="154"/>
      <c r="F43" s="154"/>
      <c r="G43" s="154"/>
      <c r="H43" s="154"/>
      <c r="I43" s="154"/>
      <c r="J43" s="154"/>
      <c r="K43" s="151"/>
      <c r="L43" s="152"/>
    </row>
    <row r="44" spans="3:14" x14ac:dyDescent="0.25">
      <c r="C44" s="3" t="s">
        <v>28</v>
      </c>
      <c r="D44" s="4" t="s">
        <v>20</v>
      </c>
      <c r="E44" s="4" t="s">
        <v>21</v>
      </c>
      <c r="F44" s="4" t="s">
        <v>3</v>
      </c>
      <c r="G44" s="4" t="s">
        <v>22</v>
      </c>
      <c r="H44" s="4" t="s">
        <v>23</v>
      </c>
      <c r="I44" s="4" t="s">
        <v>162</v>
      </c>
      <c r="J44" s="4" t="s">
        <v>270</v>
      </c>
      <c r="K44" s="155" t="s">
        <v>191</v>
      </c>
      <c r="L44" s="155"/>
    </row>
    <row r="46" spans="3:14" x14ac:dyDescent="0.25">
      <c r="C46" s="6" t="s">
        <v>233</v>
      </c>
      <c r="D46" s="153">
        <v>39.405000000000001</v>
      </c>
      <c r="E46" s="153">
        <v>60.792999999999999</v>
      </c>
      <c r="F46" s="164">
        <v>27.272901829999995</v>
      </c>
      <c r="G46" s="164">
        <v>60.696771130000009</v>
      </c>
      <c r="H46" s="164">
        <v>98.952826726271638</v>
      </c>
      <c r="I46" s="164">
        <v>142.21242799999999</v>
      </c>
      <c r="J46" s="164">
        <v>44.473866620603609</v>
      </c>
      <c r="K46" s="165">
        <v>1.3392895234648723</v>
      </c>
    </row>
    <row r="47" spans="3:14" x14ac:dyDescent="0.25">
      <c r="C47" s="6" t="s">
        <v>234</v>
      </c>
      <c r="D47" s="153">
        <v>15.526</v>
      </c>
      <c r="E47" s="153">
        <v>22.231000000000002</v>
      </c>
      <c r="F47" s="164">
        <v>6.7938856899999989</v>
      </c>
      <c r="G47" s="164">
        <v>14.325712084999999</v>
      </c>
      <c r="H47" s="164">
        <v>22.544088828349565</v>
      </c>
      <c r="I47" s="164">
        <v>32.119118</v>
      </c>
      <c r="J47" s="164">
        <v>9.8142137389272204</v>
      </c>
      <c r="K47" s="165">
        <v>0.44478961810085016</v>
      </c>
    </row>
    <row r="48" spans="3:14" x14ac:dyDescent="0.25">
      <c r="C48" s="203" t="s">
        <v>235</v>
      </c>
      <c r="D48" s="212">
        <v>54.930999999999997</v>
      </c>
      <c r="E48" s="212">
        <v>83.024000000000001</v>
      </c>
      <c r="F48" s="212">
        <v>34.066787519999991</v>
      </c>
      <c r="G48" s="212">
        <v>75.022483215000008</v>
      </c>
      <c r="H48" s="212">
        <v>121.49691555462121</v>
      </c>
      <c r="I48" s="212">
        <v>174.331546</v>
      </c>
      <c r="J48" s="212">
        <v>54.288080359530831</v>
      </c>
      <c r="K48" s="213">
        <v>1.0997729090383506</v>
      </c>
      <c r="L48" s="203"/>
    </row>
    <row r="49" spans="3:13" x14ac:dyDescent="0.25">
      <c r="C49" s="6" t="s">
        <v>236</v>
      </c>
      <c r="D49" s="153">
        <v>0.23100000000000001</v>
      </c>
      <c r="E49" s="153">
        <v>0.32599999999999996</v>
      </c>
      <c r="F49" s="164">
        <v>0.69251576000000004</v>
      </c>
      <c r="G49" s="164">
        <v>0.82637505000000011</v>
      </c>
      <c r="H49" s="164">
        <v>0.96732026000000015</v>
      </c>
      <c r="I49" s="164">
        <v>1.25634146</v>
      </c>
      <c r="J49" s="164">
        <v>0.15825737000000006</v>
      </c>
      <c r="K49" s="165">
        <v>2.8538081595092031</v>
      </c>
    </row>
    <row r="50" spans="3:13" x14ac:dyDescent="0.25">
      <c r="C50" s="6" t="s">
        <v>237</v>
      </c>
      <c r="D50" s="153">
        <v>7.0579999999999998</v>
      </c>
      <c r="E50" s="153">
        <v>12.901</v>
      </c>
      <c r="F50" s="164">
        <v>3.4346402000000005</v>
      </c>
      <c r="G50" s="164">
        <v>7.6156756199999984</v>
      </c>
      <c r="H50" s="164">
        <v>12.574028247904465</v>
      </c>
      <c r="I50" s="164">
        <v>17.368984391081064</v>
      </c>
      <c r="J50" s="164">
        <v>4.5813413636180718</v>
      </c>
      <c r="K50" s="165">
        <v>0.34632853198054914</v>
      </c>
    </row>
    <row r="51" spans="3:13" x14ac:dyDescent="0.25">
      <c r="C51" s="203" t="s">
        <v>238</v>
      </c>
      <c r="D51" s="212">
        <v>62.22</v>
      </c>
      <c r="E51" s="212">
        <v>96.250999999999991</v>
      </c>
      <c r="F51" s="212">
        <v>38.193943479999987</v>
      </c>
      <c r="G51" s="212">
        <v>83.464533885000009</v>
      </c>
      <c r="H51" s="212">
        <v>135.03826406252568</v>
      </c>
      <c r="I51" s="212">
        <v>192.95687185108105</v>
      </c>
      <c r="J51" s="212">
        <v>59.027679093148905</v>
      </c>
      <c r="K51" s="213">
        <v>1.0047258922097542</v>
      </c>
      <c r="L51" s="203"/>
      <c r="M51" s="215"/>
    </row>
    <row r="52" spans="3:13" x14ac:dyDescent="0.25">
      <c r="C52" s="158" t="s">
        <v>239</v>
      </c>
      <c r="D52" s="153">
        <v>0</v>
      </c>
      <c r="E52" s="153">
        <v>0</v>
      </c>
      <c r="F52" s="164">
        <v>0.58904100000000004</v>
      </c>
      <c r="G52" s="164">
        <v>0.58904100000000004</v>
      </c>
      <c r="H52" s="164">
        <v>0.58904100000000004</v>
      </c>
      <c r="I52" s="164">
        <v>0.58904100000000004</v>
      </c>
      <c r="J52" s="164">
        <v>0</v>
      </c>
      <c r="K52" s="165" t="s">
        <v>202</v>
      </c>
    </row>
    <row r="53" spans="3:13" x14ac:dyDescent="0.25">
      <c r="C53" s="6" t="s">
        <v>240</v>
      </c>
      <c r="D53" s="153">
        <v>15.781000000000001</v>
      </c>
      <c r="E53" s="153">
        <v>22.536999999999999</v>
      </c>
      <c r="F53" s="164">
        <v>5.9879176700000007</v>
      </c>
      <c r="G53" s="164">
        <v>12.335570673333333</v>
      </c>
      <c r="H53" s="164">
        <v>19.797418434673776</v>
      </c>
      <c r="I53" s="164">
        <v>30.382739801958866</v>
      </c>
      <c r="J53" s="164">
        <v>7.3610225013028217</v>
      </c>
      <c r="K53" s="182">
        <v>0.34812707112565411</v>
      </c>
    </row>
    <row r="54" spans="3:13" x14ac:dyDescent="0.25">
      <c r="C54" s="6" t="s">
        <v>241</v>
      </c>
      <c r="D54" s="153">
        <v>10.273999999999999</v>
      </c>
      <c r="E54" s="153">
        <v>13.313000000000001</v>
      </c>
      <c r="F54" s="164">
        <v>4.2527541099999997</v>
      </c>
      <c r="G54" s="164">
        <v>8.4022229900000038</v>
      </c>
      <c r="H54" s="164">
        <v>13.596574779999994</v>
      </c>
      <c r="I54" s="164">
        <v>19.24452540133333</v>
      </c>
      <c r="J54" s="164">
        <v>4.850620992899394</v>
      </c>
      <c r="K54" s="182">
        <v>0.44554385948571551</v>
      </c>
    </row>
    <row r="55" spans="3:13" x14ac:dyDescent="0.25">
      <c r="C55" s="6" t="s">
        <v>242</v>
      </c>
      <c r="D55" s="153">
        <v>4.4820000000000002</v>
      </c>
      <c r="E55" s="153">
        <v>5.9560000000000004</v>
      </c>
      <c r="F55" s="164">
        <v>1.5875762799999997</v>
      </c>
      <c r="G55" s="164">
        <v>3.3821370590760278</v>
      </c>
      <c r="H55" s="164">
        <v>5.0899735590760278</v>
      </c>
      <c r="I55" s="164">
        <v>7.3119478281520571</v>
      </c>
      <c r="J55" s="164">
        <v>1.8946483299999997</v>
      </c>
      <c r="K55" s="182">
        <v>0.22766081735259514</v>
      </c>
    </row>
    <row r="56" spans="3:13" x14ac:dyDescent="0.25">
      <c r="C56" s="6" t="s">
        <v>243</v>
      </c>
      <c r="D56" s="153">
        <v>30.536999999999999</v>
      </c>
      <c r="E56" s="153">
        <v>41.806000000000004</v>
      </c>
      <c r="F56" s="153">
        <v>11.82824806</v>
      </c>
      <c r="G56" s="153">
        <v>24.119930722409364</v>
      </c>
      <c r="H56" s="153">
        <v>38.483966773749799</v>
      </c>
      <c r="I56" s="153">
        <v>56.939213031444254</v>
      </c>
      <c r="J56" s="153">
        <v>14.106291824202215</v>
      </c>
      <c r="K56" s="182">
        <v>0.36198662946572857</v>
      </c>
    </row>
    <row r="57" spans="3:13" x14ac:dyDescent="0.25">
      <c r="C57" s="158" t="s">
        <v>239</v>
      </c>
      <c r="D57" s="153">
        <v>0.21299999999999999</v>
      </c>
      <c r="E57" s="153">
        <v>0.21299999999999999</v>
      </c>
      <c r="F57" s="164">
        <v>0</v>
      </c>
      <c r="G57" s="164">
        <v>9.4E-2</v>
      </c>
      <c r="H57" s="164">
        <v>2.2240479999999998</v>
      </c>
      <c r="I57" s="164">
        <v>5.8859999999999992</v>
      </c>
      <c r="J57" s="164">
        <v>0</v>
      </c>
      <c r="K57" s="165">
        <v>26.633802816901404</v>
      </c>
    </row>
    <row r="58" spans="3:13" x14ac:dyDescent="0.25">
      <c r="C58" s="203" t="s">
        <v>244</v>
      </c>
      <c r="D58" s="212">
        <v>31.683</v>
      </c>
      <c r="E58" s="212">
        <v>54.444999999999986</v>
      </c>
      <c r="F58" s="212">
        <v>26.365695419999987</v>
      </c>
      <c r="G58" s="212">
        <v>59.344603162590644</v>
      </c>
      <c r="H58" s="212">
        <v>96.554297288775885</v>
      </c>
      <c r="I58" s="212">
        <v>136.01765881963678</v>
      </c>
      <c r="J58" s="212">
        <v>44.921387268946688</v>
      </c>
      <c r="K58" s="213">
        <v>1.4982580369113201</v>
      </c>
      <c r="L58" s="203"/>
    </row>
    <row r="59" spans="3:13" x14ac:dyDescent="0.25">
      <c r="C59" s="203" t="s">
        <v>245</v>
      </c>
      <c r="D59" s="212">
        <v>31.896000000000001</v>
      </c>
      <c r="E59" s="212">
        <v>54.657999999999987</v>
      </c>
      <c r="F59" s="212">
        <v>25.776654419999986</v>
      </c>
      <c r="G59" s="212">
        <v>58.849562162590644</v>
      </c>
      <c r="H59" s="212">
        <v>98.189304288775887</v>
      </c>
      <c r="I59" s="212">
        <v>141.31461781963677</v>
      </c>
      <c r="J59" s="212">
        <v>44.921387268946688</v>
      </c>
      <c r="K59" s="213">
        <v>1.5854333824808227</v>
      </c>
      <c r="L59" s="203"/>
    </row>
    <row r="60" spans="3:13" x14ac:dyDescent="0.25">
      <c r="C60" s="6" t="s">
        <v>246</v>
      </c>
      <c r="D60" s="153">
        <v>24.393999999999998</v>
      </c>
      <c r="E60" s="153">
        <v>41.217999999999996</v>
      </c>
      <c r="F60" s="164">
        <v>22.238539459999991</v>
      </c>
      <c r="G60" s="164">
        <v>50.902552492590644</v>
      </c>
      <c r="H60" s="164">
        <v>83.012948780871412</v>
      </c>
      <c r="I60" s="164">
        <v>117.39233296855575</v>
      </c>
      <c r="J60" s="164">
        <v>40.181788535328614</v>
      </c>
      <c r="K60" s="165">
        <v>1.8480841614963306</v>
      </c>
    </row>
    <row r="61" spans="3:13" x14ac:dyDescent="0.25">
      <c r="C61" s="6" t="s">
        <v>247</v>
      </c>
      <c r="D61" s="153">
        <v>0</v>
      </c>
      <c r="E61" s="153">
        <v>0.438</v>
      </c>
      <c r="F61" s="164">
        <v>0</v>
      </c>
      <c r="G61" s="164">
        <v>0</v>
      </c>
      <c r="H61" s="164">
        <v>0</v>
      </c>
      <c r="I61" s="168">
        <v>-0.18971273666666499</v>
      </c>
      <c r="J61" s="168">
        <v>0</v>
      </c>
      <c r="K61" s="165">
        <v>-1.4331341019786872</v>
      </c>
    </row>
    <row r="62" spans="3:13" x14ac:dyDescent="0.25">
      <c r="C62" s="6" t="s">
        <v>248</v>
      </c>
      <c r="D62" s="153">
        <v>3.8069999999999999</v>
      </c>
      <c r="E62" s="153">
        <v>6.7389999999999999</v>
      </c>
      <c r="F62" s="164">
        <v>4.1132407988636803</v>
      </c>
      <c r="G62" s="164">
        <v>5.3522964147999987</v>
      </c>
      <c r="H62" s="164">
        <v>8.7180203044955888</v>
      </c>
      <c r="I62" s="164">
        <v>9.9125403320307104</v>
      </c>
      <c r="J62" s="164">
        <v>4.7359096745693794</v>
      </c>
      <c r="K62" s="165">
        <v>0.47092155097651145</v>
      </c>
    </row>
    <row r="63" spans="3:13" x14ac:dyDescent="0.25">
      <c r="C63" s="6" t="s">
        <v>249</v>
      </c>
      <c r="D63" s="153">
        <v>0</v>
      </c>
      <c r="E63" s="153">
        <v>3.9E-2</v>
      </c>
      <c r="F63" s="164">
        <v>0</v>
      </c>
      <c r="G63" s="164">
        <v>0</v>
      </c>
      <c r="H63" s="164">
        <v>0</v>
      </c>
      <c r="I63" s="168">
        <v>-2.8935200000000001E-2</v>
      </c>
      <c r="J63" s="168">
        <v>0</v>
      </c>
      <c r="K63" s="165">
        <v>-1.7419282051282052</v>
      </c>
    </row>
    <row r="64" spans="3:13" x14ac:dyDescent="0.25">
      <c r="C64" s="6" t="s">
        <v>250</v>
      </c>
      <c r="D64" s="153">
        <v>27.876000000000001</v>
      </c>
      <c r="E64" s="153">
        <v>48.10499999999999</v>
      </c>
      <c r="F64" s="164">
        <v>22.252454621136309</v>
      </c>
      <c r="G64" s="164">
        <v>53.992306747790643</v>
      </c>
      <c r="H64" s="164">
        <v>87.836276984280289</v>
      </c>
      <c r="I64" s="164">
        <v>125.94434095093941</v>
      </c>
      <c r="J64" s="164">
        <v>40.185477594377311</v>
      </c>
      <c r="K64" s="165">
        <v>1.618113313604395</v>
      </c>
    </row>
    <row r="65" spans="3:11" x14ac:dyDescent="0.25">
      <c r="C65" s="6" t="s">
        <v>251</v>
      </c>
      <c r="D65" s="153">
        <v>1.2310000000000001</v>
      </c>
      <c r="E65" s="153">
        <v>5.6779999999999999</v>
      </c>
      <c r="F65" s="164">
        <v>3.8358888270678015</v>
      </c>
      <c r="G65" s="164">
        <v>9.896026298885408</v>
      </c>
      <c r="H65" s="164">
        <v>15.695103421545486</v>
      </c>
      <c r="I65" s="164">
        <v>22.921243779575953</v>
      </c>
      <c r="J65" s="164">
        <v>7.4479864570701837</v>
      </c>
      <c r="K65" s="165">
        <v>3.03685166952729</v>
      </c>
    </row>
    <row r="66" spans="3:11" x14ac:dyDescent="0.25">
      <c r="C66" s="6" t="s">
        <v>252</v>
      </c>
      <c r="D66" s="153">
        <v>0</v>
      </c>
      <c r="E66" s="153">
        <v>1.1176351200000062E-4</v>
      </c>
      <c r="F66" s="164">
        <v>1.1176351200000062E-4</v>
      </c>
      <c r="G66" s="164">
        <v>-1.8271922780104474E-3</v>
      </c>
      <c r="H66" s="164">
        <v>-1.3616916060104438E-3</v>
      </c>
      <c r="I66" s="164">
        <v>1.6686465356403582E-3</v>
      </c>
      <c r="J66" s="164">
        <v>-7.8638364000000772E-4</v>
      </c>
      <c r="K66" s="165">
        <v>13.930154804372549</v>
      </c>
    </row>
    <row r="67" spans="3:11" x14ac:dyDescent="0.25">
      <c r="C67" s="203" t="s">
        <v>253</v>
      </c>
      <c r="D67" s="153">
        <v>26.645</v>
      </c>
      <c r="E67" s="153">
        <v>42.426999999999992</v>
      </c>
      <c r="F67" s="153">
        <v>18.416565794068507</v>
      </c>
      <c r="G67" s="153">
        <v>44.096280448905233</v>
      </c>
      <c r="H67" s="153">
        <v>72.141173562734807</v>
      </c>
      <c r="I67" s="153">
        <v>103.02309717136345</v>
      </c>
      <c r="J67" s="153">
        <v>32.737491137307124</v>
      </c>
      <c r="K67" s="165">
        <v>1.4282437403390169</v>
      </c>
    </row>
    <row r="68" spans="3:11" x14ac:dyDescent="0.25">
      <c r="C68" s="203" t="s">
        <v>254</v>
      </c>
      <c r="D68" s="153">
        <v>26.811139999999998</v>
      </c>
      <c r="E68" s="153">
        <v>42.593139999999991</v>
      </c>
      <c r="F68" s="153">
        <v>17.957113814068506</v>
      </c>
      <c r="G68" s="153">
        <v>43.710148468905231</v>
      </c>
      <c r="H68" s="166">
        <v>73.594479022734802</v>
      </c>
      <c r="I68" s="153">
        <v>107.43392519136344</v>
      </c>
      <c r="J68" s="153">
        <v>32.737491137307124</v>
      </c>
      <c r="K68" s="165">
        <v>1.5223293044692987</v>
      </c>
    </row>
    <row r="69" spans="3:11" x14ac:dyDescent="0.25">
      <c r="C69" s="6"/>
      <c r="D69" s="166"/>
      <c r="E69" s="166"/>
      <c r="F69" s="166"/>
      <c r="G69" s="166"/>
      <c r="H69" s="166"/>
      <c r="I69" s="153"/>
      <c r="J69" s="153"/>
      <c r="K69" s="165"/>
    </row>
    <row r="71" spans="3:11" x14ac:dyDescent="0.25">
      <c r="C71" s="210" t="s">
        <v>255</v>
      </c>
      <c r="D71" s="161">
        <v>0.6901114271600145</v>
      </c>
      <c r="E71" s="161">
        <v>1.0988687378539286</v>
      </c>
      <c r="F71" s="161">
        <v>0.47699315081744875</v>
      </c>
      <c r="G71" s="161">
        <v>1.0182835756449629</v>
      </c>
      <c r="H71" s="161">
        <v>1.5536150841922476</v>
      </c>
      <c r="I71" s="161">
        <v>1.9348009189964872</v>
      </c>
      <c r="J71" s="161">
        <v>0.44435748485936211</v>
      </c>
      <c r="K71" s="165">
        <v>1.0190590003994155</v>
      </c>
    </row>
    <row r="72" spans="3:11" x14ac:dyDescent="0.25">
      <c r="C72" s="210" t="s">
        <v>256</v>
      </c>
      <c r="D72" s="161">
        <v>0.69441449011773126</v>
      </c>
      <c r="E72" s="161">
        <v>1.1031718008116453</v>
      </c>
      <c r="F72" s="161">
        <v>0.46509324233070476</v>
      </c>
      <c r="G72" s="161">
        <v>1.0093669085414674</v>
      </c>
      <c r="H72" s="161">
        <v>1.584913123482272</v>
      </c>
      <c r="I72" s="161">
        <v>2.0176374317877528</v>
      </c>
      <c r="J72" s="161">
        <v>0.44435748485936211</v>
      </c>
      <c r="K72" s="165">
        <v>1.0972901523670435</v>
      </c>
    </row>
    <row r="73" spans="3:11" x14ac:dyDescent="0.25">
      <c r="C73" s="210" t="s">
        <v>257</v>
      </c>
      <c r="D73" s="167">
        <v>0.36156198141230816</v>
      </c>
      <c r="E73" s="167">
        <v>0.5757174023411521</v>
      </c>
      <c r="F73" s="167">
        <v>0.24990542388116152</v>
      </c>
      <c r="G73" s="167">
        <v>0.59836886965730907</v>
      </c>
      <c r="H73" s="167">
        <v>0.97892684011077591</v>
      </c>
      <c r="I73" s="167">
        <v>1.3979821784391417</v>
      </c>
      <c r="J73" s="167">
        <v>0.4442346467281908</v>
      </c>
      <c r="K73" s="165">
        <v>0.7774337837768317</v>
      </c>
    </row>
    <row r="74" spans="3:11" x14ac:dyDescent="0.25">
      <c r="C74" s="210" t="s">
        <v>258</v>
      </c>
      <c r="D74" s="167">
        <v>0.36381643469029057</v>
      </c>
      <c r="E74" s="167">
        <v>0.57797185561913444</v>
      </c>
      <c r="F74" s="167">
        <v>0.24367084447592194</v>
      </c>
      <c r="G74" s="167">
        <v>0.59312921329493506</v>
      </c>
      <c r="H74" s="167">
        <v>0.99864761330330443</v>
      </c>
      <c r="I74" s="167">
        <v>1.4578353485866413</v>
      </c>
      <c r="J74" s="167">
        <v>0.4442346467281908</v>
      </c>
      <c r="K74" s="165">
        <v>0.81504410332940536</v>
      </c>
    </row>
    <row r="75" spans="3:11" x14ac:dyDescent="0.25">
      <c r="C75" s="210"/>
      <c r="D75" s="167"/>
      <c r="E75" s="167"/>
      <c r="F75" s="167"/>
      <c r="G75" s="167"/>
      <c r="H75" s="167"/>
      <c r="I75" s="167"/>
      <c r="J75" s="167"/>
      <c r="K75" s="165"/>
    </row>
    <row r="78" spans="3:11" x14ac:dyDescent="0.25">
      <c r="C78" s="6" t="s">
        <v>259</v>
      </c>
      <c r="D78" s="288">
        <v>38609707</v>
      </c>
      <c r="E78" s="288">
        <v>38609707</v>
      </c>
      <c r="F78" s="288">
        <v>38609707</v>
      </c>
      <c r="G78" s="288">
        <v>43304519</v>
      </c>
      <c r="H78" s="288">
        <v>46434393.111111112</v>
      </c>
      <c r="I78" s="288">
        <v>53247389</v>
      </c>
      <c r="J78" s="288">
        <v>73673770</v>
      </c>
    </row>
    <row r="79" spans="3:11" x14ac:dyDescent="0.25">
      <c r="C79" s="6" t="s">
        <v>260</v>
      </c>
      <c r="D79" s="288">
        <v>73694142</v>
      </c>
      <c r="E79" s="288">
        <v>73694142</v>
      </c>
      <c r="F79" s="288">
        <v>73694142</v>
      </c>
      <c r="G79" s="288">
        <v>73694142</v>
      </c>
      <c r="H79" s="288">
        <v>73694142</v>
      </c>
      <c r="I79" s="288">
        <v>73694142</v>
      </c>
      <c r="J79" s="288">
        <v>73694142</v>
      </c>
    </row>
    <row r="85" spans="3:14" x14ac:dyDescent="0.25">
      <c r="J85" s="254"/>
      <c r="L85" s="256"/>
      <c r="N85" s="258"/>
    </row>
    <row r="86" spans="3:14" x14ac:dyDescent="0.25">
      <c r="J86" s="254"/>
      <c r="L86" s="257"/>
      <c r="N86" s="258"/>
    </row>
    <row r="87" spans="3:14" x14ac:dyDescent="0.25">
      <c r="N87" s="259"/>
    </row>
    <row r="89" spans="3:14" x14ac:dyDescent="0.25">
      <c r="D89" s="65"/>
      <c r="E89" s="65"/>
      <c r="F89" s="65"/>
      <c r="J89" s="254"/>
      <c r="L89" s="257"/>
      <c r="N89" s="258"/>
    </row>
    <row r="90" spans="3:14" x14ac:dyDescent="0.25">
      <c r="D90" s="255"/>
      <c r="E90" s="255"/>
      <c r="F90" s="255"/>
      <c r="N90" s="258"/>
    </row>
    <row r="91" spans="3:14" x14ac:dyDescent="0.25">
      <c r="D91" s="255"/>
      <c r="E91" s="255"/>
      <c r="F91" s="255"/>
      <c r="J91" s="256"/>
      <c r="K91" s="260"/>
      <c r="L91" s="256"/>
      <c r="M91" s="261"/>
      <c r="N91" s="261"/>
    </row>
    <row r="92" spans="3:14" x14ac:dyDescent="0.25">
      <c r="C92" s="289"/>
      <c r="D92" s="290"/>
      <c r="E92" s="290"/>
      <c r="F92" s="290"/>
      <c r="G92" s="289"/>
    </row>
    <row r="93" spans="3:14" x14ac:dyDescent="0.25">
      <c r="C93" s="289"/>
      <c r="D93" s="290"/>
      <c r="E93" s="290"/>
      <c r="F93" s="290"/>
      <c r="G93" s="289"/>
    </row>
    <row r="94" spans="3:14" x14ac:dyDescent="0.25">
      <c r="C94" s="289"/>
      <c r="D94" s="290"/>
      <c r="E94" s="290"/>
      <c r="F94" s="290"/>
      <c r="G94" s="289"/>
    </row>
    <row r="95" spans="3:14" x14ac:dyDescent="0.25">
      <c r="C95" s="289"/>
      <c r="D95" s="289"/>
      <c r="E95" s="289"/>
      <c r="F95" s="289"/>
      <c r="G95" s="289"/>
    </row>
  </sheetData>
  <hyperlinks>
    <hyperlink ref="N42" location="Cover!A1" display="cover" xr:uid="{48A7DE23-C81B-4441-B060-13FAD97C9806}"/>
    <hyperlink ref="N5" location="Cover!A1" display="cover" xr:uid="{42D38A2F-9A60-4FEA-8681-B5F55D319FA9}"/>
  </hyperlinks>
  <pageMargins left="0.7" right="0.7" top="0.75" bottom="0.75" header="0.3" footer="0.3"/>
  <pageSetup paperSize="9" scale="7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15218-6B3E-4CFA-AAB8-33D26F4CEC02}">
  <sheetPr>
    <tabColor theme="5"/>
  </sheetPr>
  <dimension ref="C1:M35"/>
  <sheetViews>
    <sheetView topLeftCell="B1" zoomScale="85" zoomScaleNormal="85" workbookViewId="0">
      <pane xSplit="2" ySplit="7" topLeftCell="D8" activePane="bottomRight" state="frozen"/>
      <selection activeCell="F43" sqref="F43"/>
      <selection pane="topRight" activeCell="F43" sqref="F43"/>
      <selection pane="bottomLeft" activeCell="F43" sqref="F43"/>
      <selection pane="bottomRight" activeCell="L5" sqref="L5"/>
    </sheetView>
  </sheetViews>
  <sheetFormatPr defaultColWidth="9.140625" defaultRowHeight="15" x14ac:dyDescent="0.25"/>
  <cols>
    <col min="1" max="1" width="5.42578125" style="1" customWidth="1"/>
    <col min="2" max="2" width="4.7109375" style="1" customWidth="1"/>
    <col min="3" max="3" width="35.7109375" style="1" customWidth="1"/>
    <col min="4" max="5" width="15.28515625" style="1" customWidth="1"/>
    <col min="6" max="6" width="14.140625" style="1" customWidth="1"/>
    <col min="7" max="7" width="15.28515625" style="1" customWidth="1"/>
    <col min="8" max="10" width="14.42578125" style="1" customWidth="1"/>
    <col min="11" max="11" width="11" style="1" bestFit="1" customWidth="1"/>
    <col min="12" max="16384" width="9.140625" style="1"/>
  </cols>
  <sheetData>
    <row r="1" spans="3:13" ht="18.75" customHeight="1" x14ac:dyDescent="0.25">
      <c r="C1" s="37"/>
      <c r="D1" s="37"/>
      <c r="E1" s="37"/>
      <c r="F1" s="37"/>
      <c r="G1" s="37"/>
      <c r="H1" s="37"/>
      <c r="I1" s="37"/>
      <c r="J1" s="37"/>
    </row>
    <row r="2" spans="3:13" ht="15.75" customHeight="1" x14ac:dyDescent="0.25">
      <c r="C2" s="37"/>
      <c r="D2" s="37"/>
      <c r="E2" s="37"/>
      <c r="F2" s="37"/>
      <c r="G2" s="37"/>
      <c r="H2" s="37"/>
      <c r="I2" s="37"/>
      <c r="J2" s="37"/>
    </row>
    <row r="3" spans="3:13" x14ac:dyDescent="0.25">
      <c r="C3" s="37"/>
      <c r="D3" s="37"/>
      <c r="E3" s="37"/>
      <c r="F3" s="37"/>
      <c r="G3" s="37"/>
      <c r="H3" s="37"/>
      <c r="I3" s="37"/>
      <c r="J3" s="37"/>
    </row>
    <row r="4" spans="3:13" ht="23.25" customHeight="1" x14ac:dyDescent="0.35">
      <c r="C4" s="15"/>
      <c r="D4" s="15"/>
      <c r="E4" s="15"/>
      <c r="F4" s="15"/>
      <c r="G4" s="15"/>
      <c r="H4" s="15"/>
      <c r="I4" s="15"/>
      <c r="J4" s="15"/>
    </row>
    <row r="5" spans="3:13" ht="23.25" customHeight="1" x14ac:dyDescent="0.35">
      <c r="C5" s="15" t="s">
        <v>34</v>
      </c>
      <c r="D5" s="15"/>
      <c r="E5" s="15"/>
      <c r="F5" s="15"/>
      <c r="G5" s="15"/>
      <c r="H5" s="15"/>
      <c r="I5" s="15"/>
      <c r="J5" s="15"/>
      <c r="L5" s="112" t="s">
        <v>160</v>
      </c>
    </row>
    <row r="6" spans="3:13" ht="23.25" customHeight="1" x14ac:dyDescent="0.35">
      <c r="C6" s="15"/>
      <c r="D6" s="15"/>
      <c r="E6" s="15"/>
      <c r="F6" s="15"/>
      <c r="G6" s="15"/>
      <c r="H6" s="15"/>
      <c r="I6" s="15"/>
      <c r="J6" s="15"/>
    </row>
    <row r="7" spans="3:13" x14ac:dyDescent="0.25">
      <c r="C7" s="3" t="s">
        <v>28</v>
      </c>
      <c r="D7" s="4" t="s">
        <v>1</v>
      </c>
      <c r="E7" s="4" t="s">
        <v>2</v>
      </c>
      <c r="F7" s="4" t="s">
        <v>3</v>
      </c>
      <c r="G7" s="4" t="s">
        <v>4</v>
      </c>
      <c r="H7" s="4" t="s">
        <v>5</v>
      </c>
      <c r="I7" s="4" t="s">
        <v>165</v>
      </c>
      <c r="J7" s="5" t="s">
        <v>270</v>
      </c>
    </row>
    <row r="8" spans="3:13" s="52" customFormat="1" x14ac:dyDescent="0.25">
      <c r="C8" s="50" t="s">
        <v>35</v>
      </c>
      <c r="D8" s="50"/>
      <c r="E8" s="50"/>
      <c r="F8" s="50"/>
      <c r="G8" s="50"/>
      <c r="H8" s="50"/>
      <c r="I8" s="50"/>
      <c r="J8" s="51"/>
    </row>
    <row r="9" spans="3:13" ht="20.100000000000001" customHeight="1" x14ac:dyDescent="0.25">
      <c r="C9" s="27" t="s">
        <v>30</v>
      </c>
      <c r="D9" s="53">
        <v>12.547999979999993</v>
      </c>
      <c r="E9" s="53">
        <v>19.571558775975774</v>
      </c>
      <c r="F9" s="53">
        <v>26.471829769999996</v>
      </c>
      <c r="G9" s="53">
        <v>32.845983849999996</v>
      </c>
      <c r="H9" s="53">
        <v>38.356173764401902</v>
      </c>
      <c r="I9" s="53">
        <v>43.750129651730759</v>
      </c>
      <c r="J9" s="54">
        <v>47.05327664202715</v>
      </c>
    </row>
    <row r="10" spans="3:13" ht="20.100000000000001" customHeight="1" x14ac:dyDescent="0.25">
      <c r="C10" s="27" t="s">
        <v>37</v>
      </c>
      <c r="D10" s="53">
        <v>1.8969744899999998</v>
      </c>
      <c r="E10" s="53">
        <v>2.6877707600000011</v>
      </c>
      <c r="F10" s="53">
        <v>3.2147085099999999</v>
      </c>
      <c r="G10" s="53">
        <v>3.9827984400000003</v>
      </c>
      <c r="H10" s="53">
        <v>4.9333081299999995</v>
      </c>
      <c r="I10" s="53">
        <v>6.1595138999999985</v>
      </c>
      <c r="J10" s="54">
        <v>6.3962447899999999</v>
      </c>
    </row>
    <row r="11" spans="3:13" ht="20.100000000000001" customHeight="1" x14ac:dyDescent="0.25">
      <c r="C11" s="27" t="s">
        <v>31</v>
      </c>
      <c r="D11" s="53">
        <v>-0.18984126999999995</v>
      </c>
      <c r="E11" s="53">
        <v>-0.18273855000000006</v>
      </c>
      <c r="F11" s="53">
        <v>-0.18004234</v>
      </c>
      <c r="G11" s="53">
        <v>-0.17714062000000005</v>
      </c>
      <c r="H11" s="53">
        <v>-0.17575146999999991</v>
      </c>
      <c r="I11" s="53">
        <v>-0.22948323000000004</v>
      </c>
      <c r="J11" s="54">
        <v>-0.18227960000000001</v>
      </c>
    </row>
    <row r="12" spans="3:13" ht="20.100000000000001" customHeight="1" x14ac:dyDescent="0.25">
      <c r="C12" s="27" t="s">
        <v>32</v>
      </c>
      <c r="D12" s="53">
        <v>-0.66250259</v>
      </c>
      <c r="E12" s="53">
        <v>-1.0258176799999994</v>
      </c>
      <c r="F12" s="53">
        <v>-2.6984481200000001</v>
      </c>
      <c r="G12" s="53">
        <v>-5.3780811100000001</v>
      </c>
      <c r="H12" s="53">
        <v>-7.9600590100000037</v>
      </c>
      <c r="I12" s="53">
        <v>-9.4286695999999992</v>
      </c>
      <c r="J12" s="54">
        <v>-10.705865230000001</v>
      </c>
      <c r="M12" s="59"/>
    </row>
    <row r="13" spans="3:13" ht="20.100000000000001" customHeight="1" x14ac:dyDescent="0.25">
      <c r="C13" s="27" t="s">
        <v>38</v>
      </c>
      <c r="D13" s="53">
        <v>0.19654831999999983</v>
      </c>
      <c r="E13" s="53">
        <v>0.61246116549340557</v>
      </c>
      <c r="F13" s="53">
        <v>0.83101839000000022</v>
      </c>
      <c r="G13" s="53">
        <v>2.1503087399999994</v>
      </c>
      <c r="H13" s="53">
        <v>3.0123841818697246</v>
      </c>
      <c r="I13" s="53">
        <v>3.008110106376515</v>
      </c>
      <c r="J13" s="54">
        <v>1.9124900185764502</v>
      </c>
      <c r="M13" s="59"/>
    </row>
    <row r="14" spans="3:13" ht="20.100000000000001" customHeight="1" x14ac:dyDescent="0.25">
      <c r="C14" s="27" t="s">
        <v>39</v>
      </c>
      <c r="D14" s="53">
        <v>0</v>
      </c>
      <c r="E14" s="53">
        <v>-0.27575342999999997</v>
      </c>
      <c r="F14" s="53">
        <v>-0.36616438000000001</v>
      </c>
      <c r="G14" s="53">
        <v>0</v>
      </c>
      <c r="H14" s="53">
        <v>0</v>
      </c>
      <c r="I14" s="53">
        <v>0</v>
      </c>
      <c r="J14" s="54">
        <v>0</v>
      </c>
      <c r="M14" s="59"/>
    </row>
    <row r="15" spans="3:13" s="52" customFormat="1" ht="20.100000000000001" customHeight="1" x14ac:dyDescent="0.25">
      <c r="C15" s="23" t="s">
        <v>40</v>
      </c>
      <c r="D15" s="55">
        <v>13.789178929999991</v>
      </c>
      <c r="E15" s="55">
        <v>21.387481041469179</v>
      </c>
      <c r="F15" s="55">
        <v>27.272901829999999</v>
      </c>
      <c r="G15" s="55">
        <v>33.423869299999993</v>
      </c>
      <c r="H15" s="55">
        <v>38.256055596271601</v>
      </c>
      <c r="I15" s="55">
        <v>43.259600828107274</v>
      </c>
      <c r="J15" s="56">
        <v>44.473866620603594</v>
      </c>
      <c r="K15" s="169"/>
      <c r="L15" s="1"/>
      <c r="M15" s="59"/>
    </row>
    <row r="16" spans="3:13" ht="20.100000000000001" customHeight="1" x14ac:dyDescent="0.25">
      <c r="C16" s="23" t="s">
        <v>41</v>
      </c>
      <c r="D16" s="57"/>
      <c r="E16" s="57"/>
      <c r="F16" s="57"/>
      <c r="G16" s="57"/>
      <c r="H16" s="57"/>
      <c r="I16" s="57"/>
      <c r="J16" s="58"/>
      <c r="L16" s="52"/>
      <c r="M16" s="246"/>
    </row>
    <row r="17" spans="3:13" ht="20.100000000000001" customHeight="1" x14ac:dyDescent="0.25">
      <c r="C17" s="27"/>
      <c r="D17" s="59"/>
      <c r="E17" s="59"/>
      <c r="F17" s="59"/>
      <c r="G17" s="59"/>
      <c r="H17" s="59"/>
      <c r="J17" s="265"/>
    </row>
    <row r="18" spans="3:13" ht="20.100000000000001" customHeight="1" x14ac:dyDescent="0.25">
      <c r="C18" s="27"/>
      <c r="J18" s="60"/>
    </row>
    <row r="19" spans="3:13" ht="20.100000000000001" customHeight="1" x14ac:dyDescent="0.25">
      <c r="C19" s="52" t="s">
        <v>46</v>
      </c>
      <c r="D19" s="61"/>
      <c r="E19" s="61"/>
      <c r="F19" s="61"/>
      <c r="G19" s="61"/>
      <c r="H19" s="61"/>
      <c r="I19" s="61"/>
      <c r="J19" s="62"/>
    </row>
    <row r="20" spans="3:13" ht="20.100000000000001" customHeight="1" x14ac:dyDescent="0.25">
      <c r="C20" s="27" t="s">
        <v>36</v>
      </c>
      <c r="D20" s="53">
        <v>2.4811343028099575</v>
      </c>
      <c r="E20" s="53">
        <v>1.9218972254809461</v>
      </c>
      <c r="F20" s="53">
        <v>1.3940741532418492</v>
      </c>
      <c r="G20" s="53">
        <v>1.6185324884666192</v>
      </c>
      <c r="H20" s="53">
        <v>1.9223099486889321</v>
      </c>
      <c r="I20" s="53">
        <v>1.9629948826823629</v>
      </c>
      <c r="J20" s="54">
        <v>2.2055827929917946</v>
      </c>
      <c r="K20" s="215"/>
      <c r="M20" s="59"/>
    </row>
    <row r="21" spans="3:13" ht="20.100000000000001" customHeight="1" x14ac:dyDescent="0.25">
      <c r="C21" s="27" t="s">
        <v>47</v>
      </c>
      <c r="D21" s="53">
        <v>1.7149361300000008</v>
      </c>
      <c r="E21" s="53">
        <v>2.1979737699999999</v>
      </c>
      <c r="F21" s="53">
        <v>2.3035007600000004</v>
      </c>
      <c r="G21" s="53">
        <v>2.380081989999999</v>
      </c>
      <c r="H21" s="53">
        <v>2.9617728900000007</v>
      </c>
      <c r="I21" s="53">
        <v>3.0246838600000014</v>
      </c>
      <c r="J21" s="54">
        <v>3.2207147500000004</v>
      </c>
      <c r="K21" s="215"/>
      <c r="M21" s="59"/>
    </row>
    <row r="22" spans="3:13" ht="20.100000000000001" customHeight="1" x14ac:dyDescent="0.25">
      <c r="C22" s="27" t="s">
        <v>48</v>
      </c>
      <c r="D22" s="53">
        <v>1.0552720386125647</v>
      </c>
      <c r="E22" s="53">
        <v>1.3674078415073931</v>
      </c>
      <c r="F22" s="53">
        <v>1.7049222966082451</v>
      </c>
      <c r="G22" s="53">
        <v>1.7884387984805115</v>
      </c>
      <c r="H22" s="53">
        <v>1.6712828627035607</v>
      </c>
      <c r="I22" s="53">
        <v>2.0192035243590869</v>
      </c>
      <c r="J22" s="54">
        <v>2.2091190441887782</v>
      </c>
      <c r="K22" s="215"/>
      <c r="M22" s="59"/>
    </row>
    <row r="23" spans="3:13" ht="20.100000000000001" customHeight="1" x14ac:dyDescent="0.25">
      <c r="C23" s="27" t="s">
        <v>49</v>
      </c>
      <c r="D23" s="53">
        <v>0.56121363999999985</v>
      </c>
      <c r="E23" s="53">
        <v>0.23893280023616237</v>
      </c>
      <c r="F23" s="53">
        <v>0.582110400000029</v>
      </c>
      <c r="G23" s="53">
        <v>0.66474927599997091</v>
      </c>
      <c r="H23" s="53">
        <v>0.60162418000000017</v>
      </c>
      <c r="I23" s="53">
        <v>0.8119817134755194</v>
      </c>
      <c r="J23" s="54">
        <v>0.88664969000000005</v>
      </c>
      <c r="K23" s="215"/>
      <c r="M23" s="59"/>
    </row>
    <row r="24" spans="3:13" ht="20.100000000000001" customHeight="1" x14ac:dyDescent="0.25">
      <c r="C24" s="27" t="s">
        <v>31</v>
      </c>
      <c r="D24" s="53">
        <v>0.70422137131628926</v>
      </c>
      <c r="E24" s="53">
        <v>0.9789683137506735</v>
      </c>
      <c r="F24" s="53">
        <v>0.80927808014987512</v>
      </c>
      <c r="G24" s="53">
        <v>1.0800576102267758</v>
      </c>
      <c r="H24" s="53">
        <v>1.0610048330031123</v>
      </c>
      <c r="I24" s="53">
        <v>1.7561650032663216</v>
      </c>
      <c r="J24" s="54">
        <v>1.2916070957584251</v>
      </c>
      <c r="K24" s="215"/>
    </row>
    <row r="25" spans="3:13" x14ac:dyDescent="0.25">
      <c r="C25" s="23" t="s">
        <v>50</v>
      </c>
      <c r="D25" s="55">
        <v>6.5167774827388127</v>
      </c>
      <c r="E25" s="55">
        <v>6.7051799509751753</v>
      </c>
      <c r="F25" s="55">
        <v>6.7938856899999989</v>
      </c>
      <c r="G25" s="55">
        <v>7.5318601631738762</v>
      </c>
      <c r="H25" s="55">
        <v>8.2179947143956049</v>
      </c>
      <c r="I25" s="55">
        <v>9.5750289837832927</v>
      </c>
      <c r="J25" s="56">
        <v>9.8136733729390002</v>
      </c>
    </row>
    <row r="26" spans="3:13" x14ac:dyDescent="0.25">
      <c r="C26" s="23" t="s">
        <v>51</v>
      </c>
      <c r="D26" s="63"/>
      <c r="E26" s="63"/>
      <c r="F26" s="63"/>
      <c r="G26" s="63"/>
      <c r="H26" s="63"/>
      <c r="I26" s="63"/>
      <c r="J26" s="64"/>
    </row>
    <row r="30" spans="3:13" x14ac:dyDescent="0.25">
      <c r="E30" s="61"/>
    </row>
    <row r="31" spans="3:13" x14ac:dyDescent="0.25">
      <c r="E31" s="61"/>
    </row>
    <row r="32" spans="3:13" x14ac:dyDescent="0.25">
      <c r="E32" s="61"/>
    </row>
    <row r="33" spans="5:5" x14ac:dyDescent="0.25">
      <c r="E33" s="61"/>
    </row>
    <row r="34" spans="5:5" x14ac:dyDescent="0.25">
      <c r="E34" s="61"/>
    </row>
    <row r="35" spans="5:5" x14ac:dyDescent="0.25">
      <c r="E35" s="61"/>
    </row>
  </sheetData>
  <hyperlinks>
    <hyperlink ref="L5" location="Cover!A1" display="cover" xr:uid="{E545149B-8298-403C-9ED2-576F6D61E1AD}"/>
  </hyperlinks>
  <pageMargins left="0.7" right="0.7" top="0.75" bottom="0.75" header="0.3" footer="0.3"/>
  <pageSetup paperSize="9" scale="7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C41F-CB98-4343-A545-2CE72FF6C26C}">
  <sheetPr>
    <tabColor theme="5"/>
  </sheetPr>
  <dimension ref="C1:AN82"/>
  <sheetViews>
    <sheetView zoomScale="85" zoomScaleNormal="85" workbookViewId="0">
      <selection activeCell="L5" sqref="L5"/>
    </sheetView>
  </sheetViews>
  <sheetFormatPr defaultColWidth="9.140625" defaultRowHeight="15" x14ac:dyDescent="0.25"/>
  <cols>
    <col min="1" max="1" width="5.42578125" style="1" customWidth="1"/>
    <col min="2" max="2" width="4.7109375" style="1" customWidth="1"/>
    <col min="3" max="3" width="35.7109375" style="1" customWidth="1"/>
    <col min="4" max="7" width="12.28515625" style="65" customWidth="1"/>
    <col min="8" max="8" width="12.7109375" style="65" bestFit="1" customWidth="1"/>
    <col min="9" max="10" width="12.7109375" style="65" customWidth="1"/>
    <col min="11" max="11" width="11" style="1" bestFit="1" customWidth="1"/>
    <col min="12" max="12" width="9.140625" style="1"/>
    <col min="13" max="13" width="9.85546875" style="1" bestFit="1" customWidth="1"/>
    <col min="14" max="14" width="21.5703125" style="1" bestFit="1" customWidth="1"/>
    <col min="15" max="16384" width="9.140625" style="1"/>
  </cols>
  <sheetData>
    <row r="1" spans="3:17" ht="18.75" customHeight="1" x14ac:dyDescent="0.25">
      <c r="C1" s="37"/>
      <c r="D1" s="222"/>
      <c r="E1" s="222"/>
      <c r="F1" s="222"/>
      <c r="G1" s="222"/>
      <c r="H1" s="222"/>
      <c r="I1" s="222"/>
      <c r="J1" s="222"/>
    </row>
    <row r="2" spans="3:17" ht="15.75" customHeight="1" x14ac:dyDescent="0.25">
      <c r="C2" s="37"/>
      <c r="D2" s="222"/>
      <c r="E2" s="222"/>
      <c r="F2" s="222"/>
      <c r="G2" s="222"/>
      <c r="H2" s="222"/>
      <c r="I2" s="222"/>
      <c r="J2" s="222"/>
    </row>
    <row r="3" spans="3:17" x14ac:dyDescent="0.25">
      <c r="C3" s="37"/>
      <c r="D3" s="222"/>
      <c r="E3" s="223"/>
      <c r="F3" s="223"/>
      <c r="G3" s="223"/>
      <c r="H3" s="223"/>
      <c r="I3" s="223"/>
      <c r="J3" s="223"/>
      <c r="N3" s="253"/>
    </row>
    <row r="4" spans="3:17" ht="23.25" customHeight="1" x14ac:dyDescent="0.35">
      <c r="C4" s="15"/>
      <c r="D4" s="66"/>
      <c r="E4" s="66"/>
      <c r="F4" s="66"/>
      <c r="G4" s="66"/>
      <c r="H4" s="66"/>
      <c r="I4" s="66"/>
      <c r="J4" s="66"/>
      <c r="N4" s="61"/>
    </row>
    <row r="5" spans="3:17" ht="23.25" customHeight="1" x14ac:dyDescent="0.35">
      <c r="C5" s="15" t="s">
        <v>36</v>
      </c>
      <c r="D5" s="66"/>
      <c r="E5" s="66"/>
      <c r="F5" s="66"/>
      <c r="G5" s="66"/>
      <c r="H5" s="66"/>
      <c r="I5" s="66"/>
      <c r="J5" s="66"/>
      <c r="L5" s="112" t="s">
        <v>160</v>
      </c>
      <c r="N5" s="61"/>
    </row>
    <row r="6" spans="3:17" ht="23.25" customHeight="1" x14ac:dyDescent="0.35">
      <c r="C6" s="67"/>
      <c r="D6" s="68"/>
      <c r="E6" s="68"/>
      <c r="F6" s="68"/>
      <c r="G6" s="68"/>
      <c r="H6" s="66"/>
      <c r="I6" s="66"/>
      <c r="J6" s="66"/>
      <c r="N6" s="61"/>
    </row>
    <row r="7" spans="3:17" x14ac:dyDescent="0.25">
      <c r="C7" s="3" t="s">
        <v>28</v>
      </c>
      <c r="D7" s="4" t="s">
        <v>20</v>
      </c>
      <c r="E7" s="4" t="s">
        <v>21</v>
      </c>
      <c r="F7" s="4" t="s">
        <v>3</v>
      </c>
      <c r="G7" s="4" t="s">
        <v>22</v>
      </c>
      <c r="H7" s="4" t="s">
        <v>23</v>
      </c>
      <c r="I7" s="4" t="s">
        <v>163</v>
      </c>
      <c r="J7" s="4" t="s">
        <v>270</v>
      </c>
      <c r="N7" s="253"/>
    </row>
    <row r="8" spans="3:17" ht="9.75" customHeight="1" x14ac:dyDescent="0.25">
      <c r="C8" s="11"/>
      <c r="D8" s="69"/>
      <c r="E8" s="69"/>
      <c r="F8" s="69"/>
      <c r="G8" s="69"/>
      <c r="H8" s="69"/>
      <c r="I8" s="69"/>
      <c r="J8" s="69"/>
    </row>
    <row r="9" spans="3:17" ht="9.75" customHeight="1" x14ac:dyDescent="0.25">
      <c r="C9" s="27"/>
      <c r="D9" s="28"/>
      <c r="E9" s="21"/>
      <c r="F9" s="21"/>
      <c r="G9" s="21"/>
      <c r="H9" s="21"/>
      <c r="I9" s="21"/>
      <c r="J9" s="21"/>
    </row>
    <row r="10" spans="3:17" ht="20.100000000000001" customHeight="1" x14ac:dyDescent="0.25">
      <c r="C10" s="23" t="s">
        <v>52</v>
      </c>
      <c r="D10" s="70">
        <v>1409.8379399720327</v>
      </c>
      <c r="E10" s="71">
        <v>1693.311828128514</v>
      </c>
      <c r="F10" s="71">
        <v>1872.4236680785643</v>
      </c>
      <c r="G10" s="71">
        <v>2044.4399539806905</v>
      </c>
      <c r="H10" s="114">
        <v>2235.7170894171336</v>
      </c>
      <c r="I10" s="114">
        <v>2458.0230511255054</v>
      </c>
      <c r="J10" s="114">
        <v>2793.0969606793333</v>
      </c>
      <c r="K10" s="253"/>
      <c r="M10" s="253"/>
      <c r="N10" s="253"/>
      <c r="O10" s="253"/>
      <c r="P10" s="253"/>
      <c r="Q10" s="253"/>
    </row>
    <row r="11" spans="3:17" ht="20.100000000000001" customHeight="1" x14ac:dyDescent="0.25">
      <c r="C11" s="27" t="s">
        <v>42</v>
      </c>
      <c r="D11" s="21">
        <v>635.21005522696919</v>
      </c>
      <c r="E11" s="21">
        <v>766.89390379619499</v>
      </c>
      <c r="F11" s="21">
        <v>830.67841056983298</v>
      </c>
      <c r="G11" s="21">
        <v>894.94088848531794</v>
      </c>
      <c r="H11" s="21">
        <v>1012.3586762903195</v>
      </c>
      <c r="I11" s="21">
        <v>1054.4034073271512</v>
      </c>
      <c r="J11" s="21">
        <v>1265.0937152826657</v>
      </c>
      <c r="M11" s="61"/>
      <c r="N11" s="61"/>
      <c r="O11" s="61"/>
      <c r="P11" s="61"/>
      <c r="Q11" s="61"/>
    </row>
    <row r="12" spans="3:17" ht="20.100000000000001" customHeight="1" x14ac:dyDescent="0.25">
      <c r="C12" s="27" t="s">
        <v>43</v>
      </c>
      <c r="D12" s="21">
        <v>421.4378039436445</v>
      </c>
      <c r="E12" s="21">
        <v>495.7766242538064</v>
      </c>
      <c r="F12" s="21">
        <v>570.77972126918542</v>
      </c>
      <c r="G12" s="21">
        <v>603.98223912782362</v>
      </c>
      <c r="H12" s="21">
        <v>653.24695422065975</v>
      </c>
      <c r="I12" s="21">
        <v>736.49952325461288</v>
      </c>
      <c r="J12" s="21">
        <v>827.26358679849977</v>
      </c>
      <c r="M12" s="61"/>
      <c r="N12" s="61"/>
      <c r="O12" s="61"/>
      <c r="P12" s="61"/>
      <c r="Q12" s="61"/>
    </row>
    <row r="13" spans="3:17" ht="20.100000000000001" customHeight="1" x14ac:dyDescent="0.25">
      <c r="C13" s="27" t="s">
        <v>261</v>
      </c>
      <c r="D13" s="21">
        <v>286.71438166938515</v>
      </c>
      <c r="E13" s="21">
        <v>345.91241231999794</v>
      </c>
      <c r="F13" s="21">
        <v>381.80286809098021</v>
      </c>
      <c r="G13" s="21">
        <v>436.58230474685945</v>
      </c>
      <c r="H13" s="21">
        <v>448.93912631901861</v>
      </c>
      <c r="I13" s="21">
        <v>536.22057604991301</v>
      </c>
      <c r="J13" s="21">
        <v>559.03681204785505</v>
      </c>
    </row>
    <row r="14" spans="3:17" ht="20.100000000000001" customHeight="1" x14ac:dyDescent="0.25">
      <c r="C14" s="27" t="s">
        <v>44</v>
      </c>
      <c r="D14" s="21">
        <v>47.638482055379384</v>
      </c>
      <c r="E14" s="21">
        <v>59.311001956198112</v>
      </c>
      <c r="F14" s="21">
        <v>66.147483340306806</v>
      </c>
      <c r="G14" s="21">
        <v>79.370351294142992</v>
      </c>
      <c r="H14" s="21">
        <v>86.87901227611151</v>
      </c>
      <c r="I14" s="21">
        <v>98.198219040386192</v>
      </c>
      <c r="J14" s="21">
        <v>103.69810244031261</v>
      </c>
    </row>
    <row r="15" spans="3:17" ht="20.100000000000001" customHeight="1" x14ac:dyDescent="0.25">
      <c r="C15" s="27" t="s">
        <v>45</v>
      </c>
      <c r="D15" s="21">
        <v>4.5136466833412809</v>
      </c>
      <c r="E15" s="21">
        <v>10.400241689947734</v>
      </c>
      <c r="F15" s="21">
        <v>14.079178121213253</v>
      </c>
      <c r="G15" s="21">
        <v>10.855905694603234</v>
      </c>
      <c r="H15" s="21">
        <v>11.369796124024091</v>
      </c>
      <c r="I15" s="21">
        <v>8.4741828534426222</v>
      </c>
      <c r="J15" s="21">
        <v>11.585994520000002</v>
      </c>
    </row>
    <row r="16" spans="3:17" ht="20.100000000000001" customHeight="1" x14ac:dyDescent="0.25">
      <c r="C16" s="27" t="s">
        <v>31</v>
      </c>
      <c r="D16" s="21">
        <v>14.323570393313325</v>
      </c>
      <c r="E16" s="21">
        <v>15.017644112368691</v>
      </c>
      <c r="F16" s="21">
        <v>8.9360066870458965</v>
      </c>
      <c r="G16" s="21">
        <v>18.708264631943155</v>
      </c>
      <c r="H16" s="21">
        <v>22.923524187000094</v>
      </c>
      <c r="I16" s="21">
        <v>24.227142599999993</v>
      </c>
      <c r="J16" s="21">
        <v>26.418749590000012</v>
      </c>
    </row>
    <row r="17" spans="3:40" ht="20.100000000000001" customHeight="1" x14ac:dyDescent="0.25">
      <c r="C17" s="27"/>
      <c r="D17" s="21"/>
      <c r="E17" s="21"/>
      <c r="F17" s="21"/>
      <c r="G17" s="21"/>
      <c r="H17" s="21"/>
      <c r="I17" s="21"/>
      <c r="J17" s="21"/>
    </row>
    <row r="18" spans="3:40" ht="20.100000000000001" customHeight="1" x14ac:dyDescent="0.25">
      <c r="C18" s="27"/>
      <c r="D18" s="28"/>
      <c r="E18" s="21"/>
      <c r="F18" s="21"/>
      <c r="G18" s="21"/>
      <c r="H18" s="21"/>
      <c r="I18" s="21"/>
      <c r="J18" s="21"/>
    </row>
    <row r="19" spans="3:40" ht="20.100000000000001" customHeight="1" x14ac:dyDescent="0.25">
      <c r="C19" s="23" t="s">
        <v>264</v>
      </c>
      <c r="D19" s="24">
        <v>1343.3019999999999</v>
      </c>
      <c r="E19" s="72">
        <v>1608.5829999999999</v>
      </c>
      <c r="F19" s="72">
        <v>1783.261</v>
      </c>
      <c r="G19" s="72">
        <v>1935.4430000000002</v>
      </c>
      <c r="H19" s="72">
        <v>2114.4879999999998</v>
      </c>
      <c r="I19" s="72">
        <v>2327.1235066316776</v>
      </c>
      <c r="J19" s="72">
        <v>2651.3941141290229</v>
      </c>
    </row>
    <row r="20" spans="3:40" ht="20.100000000000001" customHeight="1" x14ac:dyDescent="0.25">
      <c r="C20" s="27" t="s">
        <v>53</v>
      </c>
      <c r="D20" s="21">
        <v>429.63445723996966</v>
      </c>
      <c r="E20" s="21">
        <v>472.79032242919499</v>
      </c>
      <c r="F20" s="21">
        <v>532.61040505283381</v>
      </c>
      <c r="G20" s="21">
        <v>560.66847349831733</v>
      </c>
      <c r="H20" s="115">
        <v>638.72506483331972</v>
      </c>
      <c r="I20" s="115">
        <v>629.14755209015118</v>
      </c>
      <c r="J20" s="115">
        <v>678.00079689908898</v>
      </c>
    </row>
    <row r="21" spans="3:40" ht="20.100000000000001" customHeight="1" x14ac:dyDescent="0.25">
      <c r="C21" s="27" t="s">
        <v>54</v>
      </c>
      <c r="D21" s="21">
        <v>205.51535714699995</v>
      </c>
      <c r="E21" s="21">
        <v>294.10364099700001</v>
      </c>
      <c r="F21" s="21">
        <v>298.06800558699985</v>
      </c>
      <c r="G21" s="21">
        <v>334.20998262699999</v>
      </c>
      <c r="H21" s="115">
        <v>373.57685462699988</v>
      </c>
      <c r="I21" s="115">
        <v>425.25585523699976</v>
      </c>
      <c r="J21" s="115">
        <v>587.09291838357785</v>
      </c>
    </row>
    <row r="22" spans="3:40" ht="20.100000000000001" customHeight="1" x14ac:dyDescent="0.25">
      <c r="C22" s="27" t="s">
        <v>55</v>
      </c>
      <c r="D22" s="21">
        <v>254.69497998929089</v>
      </c>
      <c r="E22" s="21">
        <v>289.25205167130508</v>
      </c>
      <c r="F22" s="21">
        <v>325.61780421936191</v>
      </c>
      <c r="G22" s="21">
        <v>354.09607317174846</v>
      </c>
      <c r="H22" s="115">
        <v>396.31244896366036</v>
      </c>
      <c r="I22" s="115">
        <v>450.26553830261315</v>
      </c>
      <c r="J22" s="115">
        <v>499.9650838899999</v>
      </c>
    </row>
    <row r="23" spans="3:40" ht="20.100000000000001" customHeight="1" x14ac:dyDescent="0.25">
      <c r="C23" s="27" t="s">
        <v>56</v>
      </c>
      <c r="D23" s="21">
        <v>166.74282395435387</v>
      </c>
      <c r="E23" s="21">
        <v>206.52457258250095</v>
      </c>
      <c r="F23" s="21">
        <v>245.16191704982378</v>
      </c>
      <c r="G23" s="21">
        <v>249.88616595607493</v>
      </c>
      <c r="H23" s="115">
        <v>256.93450525699996</v>
      </c>
      <c r="I23" s="115">
        <v>286.2339849519999</v>
      </c>
      <c r="J23" s="115">
        <v>327.29850290850032</v>
      </c>
    </row>
    <row r="24" spans="3:40" ht="20.100000000000001" customHeight="1" x14ac:dyDescent="0.25">
      <c r="C24" s="27" t="s">
        <v>262</v>
      </c>
      <c r="D24" s="21">
        <v>193.76373587038523</v>
      </c>
      <c r="E24" s="21">
        <v>230.4767888069986</v>
      </c>
      <c r="F24" s="21">
        <v>250.82853143398034</v>
      </c>
      <c r="G24" s="21">
        <v>288.27614594185906</v>
      </c>
      <c r="H24" s="115">
        <v>295.55302410001946</v>
      </c>
      <c r="I24" s="115">
        <v>330.28406844691386</v>
      </c>
      <c r="J24" s="115">
        <v>339.75224417085548</v>
      </c>
    </row>
    <row r="25" spans="3:40" s="11" customFormat="1" ht="20.100000000000001" customHeight="1" x14ac:dyDescent="0.25">
      <c r="C25" s="27" t="s">
        <v>263</v>
      </c>
      <c r="D25" s="21">
        <v>92.950645799000029</v>
      </c>
      <c r="E25" s="21">
        <v>115.43562351300021</v>
      </c>
      <c r="F25" s="21">
        <v>130.97433665700024</v>
      </c>
      <c r="G25" s="21">
        <v>148.30615880500017</v>
      </c>
      <c r="H25" s="115">
        <v>153.38610221900018</v>
      </c>
      <c r="I25" s="115">
        <v>205.936507603</v>
      </c>
      <c r="J25" s="115">
        <v>219.28456787700006</v>
      </c>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3:40" s="11" customFormat="1" ht="20.100000000000001" customHeight="1" x14ac:dyDescent="0.25">
      <c r="C26" s="27"/>
      <c r="D26" s="21"/>
      <c r="E26" s="21"/>
      <c r="F26" s="21"/>
      <c r="G26" s="21"/>
      <c r="H26" s="21"/>
      <c r="I26" s="21"/>
      <c r="J26" s="21"/>
      <c r="K26" s="1"/>
      <c r="L26" s="1"/>
      <c r="M26" s="1"/>
      <c r="N26" s="215"/>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3:40" s="11" customFormat="1" ht="20.100000000000001" customHeight="1" x14ac:dyDescent="0.25">
      <c r="C27" s="27"/>
      <c r="D27" s="28"/>
      <c r="E27" s="21"/>
      <c r="F27" s="21"/>
      <c r="G27" s="21"/>
      <c r="H27" s="21"/>
      <c r="I27" s="21"/>
      <c r="J27" s="21"/>
      <c r="K27" s="1"/>
      <c r="L27" s="1"/>
      <c r="M27" s="1"/>
      <c r="N27" s="215"/>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3:40" s="11" customFormat="1" ht="20.100000000000001" customHeight="1" x14ac:dyDescent="0.25">
      <c r="C28" s="23" t="s">
        <v>57</v>
      </c>
      <c r="D28" s="73">
        <v>4.1603789932788897E-2</v>
      </c>
      <c r="E28" s="73">
        <v>5.0818762120461901E-2</v>
      </c>
      <c r="F28" s="73">
        <v>5.96854810824499E-2</v>
      </c>
      <c r="G28" s="73">
        <v>6.6364222072589407E-2</v>
      </c>
      <c r="H28" s="116">
        <v>6.9294600649236496E-2</v>
      </c>
      <c r="I28" s="116">
        <v>7.0438365820793269E-2</v>
      </c>
      <c r="J28" s="116">
        <v>6.9967421952065137E-2</v>
      </c>
      <c r="K28" s="1"/>
      <c r="L28" s="1"/>
      <c r="M28" s="1"/>
      <c r="N28" s="215"/>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3:40" s="11" customFormat="1" ht="20.100000000000001" customHeight="1" x14ac:dyDescent="0.25">
      <c r="C29" s="27"/>
      <c r="D29" s="77"/>
      <c r="E29" s="77"/>
      <c r="F29" s="77"/>
      <c r="G29" s="77"/>
      <c r="H29" s="117"/>
      <c r="I29" s="117"/>
      <c r="J29" s="117"/>
      <c r="K29" s="1"/>
      <c r="L29" s="1"/>
      <c r="M29" s="1"/>
      <c r="N29" s="215"/>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3:40" ht="20.100000000000001" customHeight="1" x14ac:dyDescent="0.25">
      <c r="C30" s="27"/>
      <c r="D30" s="28"/>
      <c r="E30" s="14"/>
      <c r="F30" s="14"/>
      <c r="G30" s="14"/>
      <c r="H30" s="14"/>
      <c r="I30" s="14"/>
      <c r="J30" s="14"/>
    </row>
    <row r="31" spans="3:40" ht="20.100000000000001" customHeight="1" x14ac:dyDescent="0.25">
      <c r="C31" s="23" t="s">
        <v>58</v>
      </c>
      <c r="D31" s="24"/>
      <c r="E31" s="25"/>
      <c r="F31" s="25"/>
      <c r="G31" s="25"/>
      <c r="H31" s="25"/>
      <c r="I31" s="25"/>
      <c r="J31" s="25"/>
    </row>
    <row r="32" spans="3:40" ht="20.100000000000001" customHeight="1" x14ac:dyDescent="0.25">
      <c r="C32" s="27"/>
      <c r="D32" s="28"/>
      <c r="E32" s="14"/>
      <c r="F32" s="14"/>
      <c r="G32" s="14"/>
      <c r="H32" s="14"/>
      <c r="I32" s="14"/>
      <c r="J32" s="14"/>
    </row>
    <row r="33" spans="3:14" ht="20.100000000000001" customHeight="1" x14ac:dyDescent="0.25">
      <c r="C33" s="74" t="s">
        <v>59</v>
      </c>
      <c r="D33" s="76">
        <v>4.7214488355534299E-3</v>
      </c>
      <c r="E33" s="77">
        <v>6.8633593026012282E-3</v>
      </c>
      <c r="F33" s="77">
        <v>2.5727375760603772E-3</v>
      </c>
      <c r="G33" s="77">
        <v>4.5047585073542031E-3</v>
      </c>
      <c r="H33" s="117">
        <v>3.9385495196814189E-3</v>
      </c>
      <c r="I33" s="117">
        <v>3.4246523115434536E-3</v>
      </c>
      <c r="J33" s="117">
        <v>3.9434630394360078E-3</v>
      </c>
      <c r="N33" s="248"/>
    </row>
    <row r="34" spans="3:14" ht="20.100000000000001" customHeight="1" x14ac:dyDescent="0.25">
      <c r="C34" s="74" t="s">
        <v>60</v>
      </c>
      <c r="D34" s="76">
        <v>2.6244151863819167E-4</v>
      </c>
      <c r="E34" s="77">
        <v>5.1378606441410352E-4</v>
      </c>
      <c r="F34" s="77">
        <v>4.646384441897024E-4</v>
      </c>
      <c r="G34" s="77">
        <v>1.6216979097598453E-5</v>
      </c>
      <c r="H34" s="117">
        <v>4.4728378413062396E-5</v>
      </c>
      <c r="I34" s="117">
        <v>6.3370857701548311E-4</v>
      </c>
      <c r="J34" s="117">
        <v>6.0214996603302296E-4</v>
      </c>
      <c r="N34" s="248"/>
    </row>
    <row r="35" spans="3:14" ht="20.100000000000001" customHeight="1" x14ac:dyDescent="0.25">
      <c r="C35" s="74" t="s">
        <v>61</v>
      </c>
      <c r="D35" s="76">
        <v>0.10335082082050542</v>
      </c>
      <c r="E35" s="77">
        <v>0.10021253293745068</v>
      </c>
      <c r="F35" s="77">
        <v>0.120332950635039</v>
      </c>
      <c r="G35" s="77">
        <v>0.12317239351509938</v>
      </c>
      <c r="H35" s="117">
        <v>0.12375011434405182</v>
      </c>
      <c r="I35" s="117">
        <v>0.11079914697077892</v>
      </c>
      <c r="J35" s="117">
        <v>0.10308162381034948</v>
      </c>
      <c r="N35" s="249"/>
    </row>
    <row r="36" spans="3:14" ht="20.100000000000001" customHeight="1" x14ac:dyDescent="0.25">
      <c r="C36" s="74" t="s">
        <v>62</v>
      </c>
      <c r="D36" s="76">
        <v>0.12003345945091887</v>
      </c>
      <c r="E36" s="77">
        <v>0.12630892981976144</v>
      </c>
      <c r="F36" s="77">
        <v>0.12204041930282523</v>
      </c>
      <c r="G36" s="77">
        <v>0.10908348542166128</v>
      </c>
      <c r="H36" s="117">
        <v>0.11502664984716693</v>
      </c>
      <c r="I36" s="117">
        <v>0.12831477402822808</v>
      </c>
      <c r="J36" s="117">
        <v>0.13417019952882836</v>
      </c>
      <c r="N36" s="249"/>
    </row>
    <row r="37" spans="3:14" ht="20.100000000000001" customHeight="1" x14ac:dyDescent="0.25">
      <c r="C37" s="74" t="s">
        <v>63</v>
      </c>
      <c r="D37" s="76">
        <v>8.7873647663686497E-3</v>
      </c>
      <c r="E37" s="77">
        <v>7.9772129678071166E-3</v>
      </c>
      <c r="F37" s="77">
        <v>7.8125683537364245E-3</v>
      </c>
      <c r="G37" s="77">
        <v>1.1174570507847191E-2</v>
      </c>
      <c r="H37" s="117">
        <v>1.0127692846738928E-2</v>
      </c>
      <c r="I37" s="117">
        <v>3.4752483654269151E-3</v>
      </c>
      <c r="J37" s="117">
        <v>3.6904764407079287E-3</v>
      </c>
      <c r="N37" s="249"/>
    </row>
    <row r="38" spans="3:14" ht="20.100000000000001" customHeight="1" x14ac:dyDescent="0.25">
      <c r="C38" s="74" t="s">
        <v>64</v>
      </c>
      <c r="D38" s="76">
        <v>9.3910097264531298E-2</v>
      </c>
      <c r="E38" s="77">
        <v>9.0333543566194524E-2</v>
      </c>
      <c r="F38" s="77">
        <v>9.4896887030664234E-2</v>
      </c>
      <c r="G38" s="77">
        <v>9.1058827039069742E-2</v>
      </c>
      <c r="H38" s="117">
        <v>8.9637928104039422E-2</v>
      </c>
      <c r="I38" s="117">
        <v>9.6630067519413984E-2</v>
      </c>
      <c r="J38" s="117">
        <v>8.1921353404912994E-2</v>
      </c>
      <c r="N38" s="249"/>
    </row>
    <row r="39" spans="3:14" ht="20.100000000000001" customHeight="1" x14ac:dyDescent="0.25">
      <c r="C39" s="74" t="s">
        <v>65</v>
      </c>
      <c r="D39" s="76">
        <v>0.18934538711966792</v>
      </c>
      <c r="E39" s="77">
        <v>0.1690679489462798</v>
      </c>
      <c r="F39" s="77">
        <v>0.15442501657665825</v>
      </c>
      <c r="G39" s="77">
        <v>0.15213226119122802</v>
      </c>
      <c r="H39" s="117">
        <v>0.13557253726126009</v>
      </c>
      <c r="I39" s="117">
        <v>0.13748723345817282</v>
      </c>
      <c r="J39" s="117">
        <v>0.12937565720145833</v>
      </c>
      <c r="N39" s="249"/>
    </row>
    <row r="40" spans="3:14" ht="20.100000000000001" customHeight="1" x14ac:dyDescent="0.25">
      <c r="C40" s="74" t="s">
        <v>66</v>
      </c>
      <c r="D40" s="76">
        <v>2.3043538969198453E-2</v>
      </c>
      <c r="E40" s="77">
        <v>2.2345227128868918E-2</v>
      </c>
      <c r="F40" s="77">
        <v>1.840035758410458E-2</v>
      </c>
      <c r="G40" s="77">
        <v>1.6293312753729937E-2</v>
      </c>
      <c r="H40" s="117">
        <v>1.7624405733747135E-2</v>
      </c>
      <c r="I40" s="117">
        <v>1.954670799435549E-2</v>
      </c>
      <c r="J40" s="117">
        <v>3.1765667253606744E-2</v>
      </c>
      <c r="N40" s="249"/>
    </row>
    <row r="41" spans="3:14" ht="20.100000000000001" customHeight="1" x14ac:dyDescent="0.25">
      <c r="C41" s="74" t="s">
        <v>67</v>
      </c>
      <c r="D41" s="76">
        <v>4.4561657314489807E-2</v>
      </c>
      <c r="E41" s="77">
        <v>4.4460503587814781E-2</v>
      </c>
      <c r="F41" s="77">
        <v>4.9627031774095602E-2</v>
      </c>
      <c r="G41" s="77">
        <v>6.5970593241625144E-2</v>
      </c>
      <c r="H41" s="117">
        <v>7.3185613411537828E-2</v>
      </c>
      <c r="I41" s="117">
        <v>7.9959082224795711E-2</v>
      </c>
      <c r="J41" s="117">
        <v>8.7984844816951402E-2</v>
      </c>
      <c r="N41" s="249"/>
    </row>
    <row r="42" spans="3:14" ht="20.100000000000001" customHeight="1" x14ac:dyDescent="0.25">
      <c r="C42" s="74" t="s">
        <v>68</v>
      </c>
      <c r="D42" s="76">
        <v>2.2490601274802558E-2</v>
      </c>
      <c r="E42" s="77">
        <v>1.905966819204508E-2</v>
      </c>
      <c r="F42" s="77">
        <v>2.4215329811331242E-2</v>
      </c>
      <c r="G42" s="77">
        <v>2.6694797551814343E-2</v>
      </c>
      <c r="H42" s="117">
        <v>4.0832893395460292E-2</v>
      </c>
      <c r="I42" s="117">
        <v>3.511917966121994E-2</v>
      </c>
      <c r="J42" s="117">
        <v>3.8555270102087952E-2</v>
      </c>
      <c r="N42" s="249"/>
    </row>
    <row r="43" spans="3:14" ht="20.100000000000001" customHeight="1" x14ac:dyDescent="0.25">
      <c r="C43" s="74" t="s">
        <v>69</v>
      </c>
      <c r="D43" s="76">
        <v>0.11193560236656032</v>
      </c>
      <c r="E43" s="77">
        <v>0.13491453214887442</v>
      </c>
      <c r="F43" s="77">
        <v>0.13218952571755332</v>
      </c>
      <c r="G43" s="77">
        <v>0.12947786967602956</v>
      </c>
      <c r="H43" s="117">
        <v>8.1300474718767946E-2</v>
      </c>
      <c r="I43" s="117">
        <v>8.5771850168637948E-2</v>
      </c>
      <c r="J43" s="117">
        <v>0.10289430236121933</v>
      </c>
      <c r="N43" s="249"/>
    </row>
    <row r="44" spans="3:14" ht="20.100000000000001" customHeight="1" x14ac:dyDescent="0.25">
      <c r="C44" s="74" t="s">
        <v>70</v>
      </c>
      <c r="D44" s="76">
        <v>0.12656791214140528</v>
      </c>
      <c r="E44" s="77">
        <v>0.1220232442038892</v>
      </c>
      <c r="F44" s="77">
        <v>0.12479662353981916</v>
      </c>
      <c r="G44" s="77">
        <v>0.13145746148344922</v>
      </c>
      <c r="H44" s="117">
        <v>0.12110643693946078</v>
      </c>
      <c r="I44" s="117">
        <v>0.11716198226528636</v>
      </c>
      <c r="J44" s="117">
        <v>0.11174262049539688</v>
      </c>
    </row>
    <row r="45" spans="3:14" ht="20.100000000000001" customHeight="1" x14ac:dyDescent="0.25">
      <c r="C45" s="74" t="s">
        <v>71</v>
      </c>
      <c r="D45" s="76">
        <v>2.4979682771694031E-2</v>
      </c>
      <c r="E45" s="77">
        <v>2.4077397532441803E-2</v>
      </c>
      <c r="F45" s="77">
        <v>2.6055300812511631E-2</v>
      </c>
      <c r="G45" s="77">
        <v>2.5226413349217661E-2</v>
      </c>
      <c r="H45" s="117">
        <v>2.3988476431686834E-2</v>
      </c>
      <c r="I45" s="117">
        <v>2.340293937074241E-2</v>
      </c>
      <c r="J45" s="117">
        <v>2.0881856032958935E-2</v>
      </c>
    </row>
    <row r="46" spans="3:14" ht="20.100000000000001" customHeight="1" x14ac:dyDescent="0.25">
      <c r="C46" s="74" t="s">
        <v>72</v>
      </c>
      <c r="D46" s="76">
        <v>1.9933107475145321E-2</v>
      </c>
      <c r="E46" s="77">
        <v>1.93067159930943E-2</v>
      </c>
      <c r="F46" s="77">
        <v>1.8541766607496974E-2</v>
      </c>
      <c r="G46" s="77">
        <v>1.5213708302628517E-2</v>
      </c>
      <c r="H46" s="117">
        <v>1.4797628480374369E-2</v>
      </c>
      <c r="I46" s="117">
        <v>1.4781481719506407E-2</v>
      </c>
      <c r="J46" s="117">
        <v>1.6692678441302705E-2</v>
      </c>
    </row>
    <row r="47" spans="3:14" ht="20.100000000000001" customHeight="1" x14ac:dyDescent="0.25">
      <c r="C47" s="74" t="s">
        <v>73</v>
      </c>
      <c r="D47" s="76">
        <v>0</v>
      </c>
      <c r="E47" s="77">
        <v>0</v>
      </c>
      <c r="F47" s="77">
        <v>0</v>
      </c>
      <c r="G47" s="77">
        <v>0</v>
      </c>
      <c r="H47" s="117">
        <v>0</v>
      </c>
      <c r="I47" s="117">
        <v>0</v>
      </c>
      <c r="J47" s="117">
        <v>0</v>
      </c>
    </row>
    <row r="48" spans="3:14" ht="20.100000000000001" customHeight="1" x14ac:dyDescent="0.25">
      <c r="C48" s="74" t="s">
        <v>74</v>
      </c>
      <c r="D48" s="76">
        <v>1.3509943490652436E-3</v>
      </c>
      <c r="E48" s="77">
        <v>1.3768820603347553E-3</v>
      </c>
      <c r="F48" s="77">
        <v>1.2361616612095411E-3</v>
      </c>
      <c r="G48" s="77">
        <v>1.7338932730253977E-3</v>
      </c>
      <c r="H48" s="117">
        <v>1.6304287389116137E-3</v>
      </c>
      <c r="I48" s="117">
        <v>1.4729454105114996E-3</v>
      </c>
      <c r="J48" s="117">
        <v>1.2723523171697013E-3</v>
      </c>
    </row>
    <row r="49" spans="3:13" ht="20.100000000000001" customHeight="1" x14ac:dyDescent="0.25">
      <c r="C49" s="74" t="s">
        <v>75</v>
      </c>
      <c r="D49" s="76">
        <v>3.7745507970267595E-3</v>
      </c>
      <c r="E49" s="77">
        <v>5.6912372169074434E-3</v>
      </c>
      <c r="F49" s="77">
        <v>6.083779008193858E-3</v>
      </c>
      <c r="G49" s="77">
        <v>5.3068968688422691E-3</v>
      </c>
      <c r="H49" s="117">
        <v>8.0201408551462249E-3</v>
      </c>
      <c r="I49" s="117">
        <v>7.4307773120065312E-3</v>
      </c>
      <c r="J49" s="117">
        <v>6.4373291701362578E-3</v>
      </c>
    </row>
    <row r="50" spans="3:13" ht="20.100000000000001" customHeight="1" x14ac:dyDescent="0.25">
      <c r="C50" s="74" t="s">
        <v>76</v>
      </c>
      <c r="D50" s="76">
        <v>2.5354740418398092E-3</v>
      </c>
      <c r="E50" s="77">
        <v>1.5917597839335458E-3</v>
      </c>
      <c r="F50" s="77">
        <v>1.5951760408621856E-3</v>
      </c>
      <c r="G50" s="77">
        <v>2.7928842374526533E-3</v>
      </c>
      <c r="H50" s="117">
        <v>5.7850251927111362E-3</v>
      </c>
      <c r="I50" s="117">
        <v>5.8863515932860077E-3</v>
      </c>
      <c r="J50" s="117">
        <v>7.8379371494054495E-3</v>
      </c>
    </row>
    <row r="51" spans="3:13" ht="20.100000000000001" customHeight="1" x14ac:dyDescent="0.25">
      <c r="C51" s="74" t="s">
        <v>77</v>
      </c>
      <c r="D51" s="76">
        <v>5.5688035889825353E-3</v>
      </c>
      <c r="E51" s="77">
        <v>4.6102146968255769E-3</v>
      </c>
      <c r="F51" s="77">
        <v>4.7240995771904385E-3</v>
      </c>
      <c r="G51" s="77">
        <v>4.3936425318024325E-3</v>
      </c>
      <c r="H51" s="117">
        <v>3.9176722018275144E-3</v>
      </c>
      <c r="I51" s="117">
        <v>3.4758521619374437E-3</v>
      </c>
      <c r="J51" s="117">
        <v>3.0501638968981307E-3</v>
      </c>
    </row>
    <row r="52" spans="3:13" ht="20.100000000000001" customHeight="1" x14ac:dyDescent="0.25">
      <c r="C52" s="27"/>
      <c r="D52" s="28"/>
      <c r="E52" s="14"/>
      <c r="F52" s="14"/>
      <c r="G52" s="14"/>
      <c r="H52" s="14"/>
      <c r="I52" s="14"/>
      <c r="J52" s="14"/>
    </row>
    <row r="53" spans="3:13" ht="23.25" x14ac:dyDescent="0.25">
      <c r="C53" s="23" t="s">
        <v>78</v>
      </c>
      <c r="D53" s="78" t="s">
        <v>79</v>
      </c>
      <c r="E53" s="78" t="s">
        <v>80</v>
      </c>
      <c r="F53" s="78" t="s">
        <v>81</v>
      </c>
      <c r="G53" s="78" t="s">
        <v>82</v>
      </c>
      <c r="H53" s="78" t="s">
        <v>83</v>
      </c>
      <c r="I53" s="78" t="s">
        <v>164</v>
      </c>
      <c r="J53" s="78" t="s">
        <v>271</v>
      </c>
    </row>
    <row r="54" spans="3:13" ht="20.100000000000001" customHeight="1" x14ac:dyDescent="0.25">
      <c r="C54" s="27" t="s">
        <v>84</v>
      </c>
      <c r="D54" s="28">
        <v>864.87191277805289</v>
      </c>
      <c r="E54" s="28">
        <v>1385.8355109959507</v>
      </c>
      <c r="F54" s="28">
        <v>478.26018029716766</v>
      </c>
      <c r="G54" s="28">
        <v>960.89977050706</v>
      </c>
      <c r="H54" s="21">
        <v>1453.5099100596767</v>
      </c>
      <c r="I54" s="21">
        <v>2018.3426923909046</v>
      </c>
      <c r="J54" s="21">
        <v>642.11601732111205</v>
      </c>
    </row>
    <row r="55" spans="3:13" x14ac:dyDescent="0.25">
      <c r="E55" s="14"/>
      <c r="F55" s="14"/>
      <c r="G55" s="14"/>
      <c r="H55" s="14"/>
      <c r="I55" s="14"/>
      <c r="J55" s="14"/>
    </row>
    <row r="57" spans="3:13" ht="16.149999999999999" customHeight="1" x14ac:dyDescent="0.25"/>
    <row r="59" spans="3:13" x14ac:dyDescent="0.25">
      <c r="M59" s="163"/>
    </row>
    <row r="60" spans="3:13" x14ac:dyDescent="0.25">
      <c r="M60" s="163"/>
    </row>
    <row r="61" spans="3:13" x14ac:dyDescent="0.25">
      <c r="M61" s="163"/>
    </row>
    <row r="79" spans="7:8" x14ac:dyDescent="0.25">
      <c r="G79" s="27"/>
      <c r="H79" s="170"/>
    </row>
    <row r="80" spans="7:8" x14ac:dyDescent="0.25">
      <c r="G80" s="27"/>
      <c r="H80" s="170"/>
    </row>
    <row r="81" spans="7:8" x14ac:dyDescent="0.25">
      <c r="G81" s="27"/>
      <c r="H81" s="170"/>
    </row>
    <row r="82" spans="7:8" x14ac:dyDescent="0.25">
      <c r="G82" s="27"/>
      <c r="H82" s="170"/>
    </row>
  </sheetData>
  <hyperlinks>
    <hyperlink ref="L5" location="Cover!A1" display="cover" xr:uid="{A7743410-FC28-4C2F-AFD9-1B3AC25B852D}"/>
  </hyperlinks>
  <pageMargins left="0.7" right="0.7" top="0.75" bottom="0.75" header="0.3" footer="0.3"/>
  <pageSetup paperSize="9" scale="7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A850-4A73-4145-ADE3-CCC0F1DC7383}">
  <sheetPr>
    <tabColor theme="5"/>
  </sheetPr>
  <dimension ref="C1:Z73"/>
  <sheetViews>
    <sheetView zoomScale="85" zoomScaleNormal="85" workbookViewId="0">
      <selection activeCell="L5" sqref="L5"/>
    </sheetView>
  </sheetViews>
  <sheetFormatPr defaultColWidth="9.140625" defaultRowHeight="15" x14ac:dyDescent="0.25"/>
  <cols>
    <col min="1" max="1" width="5.42578125" style="1" customWidth="1"/>
    <col min="2" max="2" width="4.7109375" style="1" customWidth="1"/>
    <col min="3" max="3" width="35.7109375" style="1" customWidth="1"/>
    <col min="4" max="10" width="12.85546875" style="1" customWidth="1"/>
    <col min="11" max="16384" width="9.140625" style="1"/>
  </cols>
  <sheetData>
    <row r="1" spans="3:26" ht="18.75" customHeight="1" x14ac:dyDescent="0.25">
      <c r="C1" s="37"/>
      <c r="D1" s="224"/>
      <c r="E1" s="37"/>
      <c r="F1" s="37"/>
      <c r="G1" s="37"/>
      <c r="H1" s="37"/>
      <c r="I1" s="37"/>
      <c r="J1" s="37"/>
    </row>
    <row r="2" spans="3:26" ht="15.75" customHeight="1" x14ac:dyDescent="0.25">
      <c r="C2" s="37"/>
      <c r="D2" s="224"/>
      <c r="E2" s="37"/>
      <c r="F2" s="37"/>
      <c r="G2" s="37"/>
      <c r="H2" s="37"/>
      <c r="I2" s="37"/>
      <c r="J2" s="37"/>
    </row>
    <row r="3" spans="3:26" x14ac:dyDescent="0.25">
      <c r="C3" s="37"/>
      <c r="D3" s="37"/>
      <c r="E3" s="37"/>
      <c r="F3" s="37"/>
      <c r="G3" s="37"/>
      <c r="H3" s="37"/>
      <c r="I3" s="37"/>
      <c r="J3" s="37"/>
    </row>
    <row r="4" spans="3:26" ht="23.25" customHeight="1" x14ac:dyDescent="0.25">
      <c r="C4" s="79"/>
      <c r="D4" s="79"/>
      <c r="E4" s="79"/>
      <c r="F4" s="79"/>
      <c r="G4" s="79"/>
      <c r="H4" s="79"/>
      <c r="I4" s="79"/>
      <c r="J4" s="79"/>
    </row>
    <row r="5" spans="3:26" ht="23.25" customHeight="1" x14ac:dyDescent="0.25">
      <c r="C5" s="2" t="s">
        <v>85</v>
      </c>
      <c r="D5" s="79"/>
      <c r="E5" s="79"/>
      <c r="F5" s="79"/>
      <c r="G5" s="79"/>
      <c r="H5" s="79"/>
      <c r="I5" s="79"/>
      <c r="J5" s="79"/>
      <c r="L5" s="112" t="s">
        <v>160</v>
      </c>
    </row>
    <row r="6" spans="3:26" ht="23.25" customHeight="1" x14ac:dyDescent="0.25">
      <c r="C6" s="79"/>
      <c r="D6" s="79"/>
      <c r="E6" s="79"/>
      <c r="F6" s="79"/>
      <c r="G6" s="79"/>
      <c r="H6" s="79"/>
      <c r="I6" s="79"/>
      <c r="J6" s="79"/>
    </row>
    <row r="7" spans="3:26" x14ac:dyDescent="0.25">
      <c r="C7" s="3" t="s">
        <v>28</v>
      </c>
      <c r="D7" s="80" t="s">
        <v>20</v>
      </c>
      <c r="E7" s="80" t="s">
        <v>21</v>
      </c>
      <c r="F7" s="80" t="s">
        <v>3</v>
      </c>
      <c r="G7" s="80" t="s">
        <v>22</v>
      </c>
      <c r="H7" s="80" t="s">
        <v>23</v>
      </c>
      <c r="I7" s="80" t="s">
        <v>162</v>
      </c>
      <c r="J7" s="80" t="s">
        <v>270</v>
      </c>
    </row>
    <row r="8" spans="3:26" x14ac:dyDescent="0.25">
      <c r="C8" s="11"/>
      <c r="D8" s="11"/>
      <c r="E8" s="11"/>
      <c r="F8" s="11"/>
      <c r="G8" s="11"/>
      <c r="H8" s="11"/>
      <c r="I8" s="11"/>
      <c r="J8" s="11"/>
      <c r="N8" s="245"/>
      <c r="O8" s="245"/>
      <c r="P8" s="245"/>
      <c r="Q8" s="245"/>
      <c r="R8" s="245"/>
      <c r="S8" s="215"/>
    </row>
    <row r="9" spans="3:26" ht="20.100000000000001" customHeight="1" x14ac:dyDescent="0.25">
      <c r="C9" s="81" t="s">
        <v>86</v>
      </c>
      <c r="D9" s="82">
        <v>1887.6024264</v>
      </c>
      <c r="E9" s="82">
        <v>2177.2086047100001</v>
      </c>
      <c r="F9" s="83">
        <v>2377.8960312499999</v>
      </c>
      <c r="G9" s="83">
        <v>2778.3513796500006</v>
      </c>
      <c r="H9" s="83">
        <v>3119.6442394199998</v>
      </c>
      <c r="I9" s="83">
        <v>3191.8041242099994</v>
      </c>
      <c r="J9" s="83">
        <v>3330.6303054599994</v>
      </c>
      <c r="N9" s="245"/>
      <c r="O9" s="245"/>
      <c r="P9" s="245"/>
      <c r="Q9" s="245"/>
      <c r="R9" s="245"/>
      <c r="S9" s="245"/>
      <c r="V9" s="215"/>
      <c r="W9" s="215"/>
      <c r="X9" s="215"/>
      <c r="Y9" s="215"/>
      <c r="Z9" s="215"/>
    </row>
    <row r="10" spans="3:26" ht="20.100000000000001" customHeight="1" x14ac:dyDescent="0.25">
      <c r="C10" s="84" t="s">
        <v>87</v>
      </c>
      <c r="D10" s="85">
        <v>1206.0672747599999</v>
      </c>
      <c r="E10" s="85">
        <v>1427.03921068</v>
      </c>
      <c r="F10" s="86">
        <v>1408.6532958099999</v>
      </c>
      <c r="G10" s="86">
        <v>1479.4510671700002</v>
      </c>
      <c r="H10" s="86">
        <v>1772.0138868099998</v>
      </c>
      <c r="I10" s="86">
        <v>1612.4394062899999</v>
      </c>
      <c r="J10" s="86">
        <v>1640.4077212299994</v>
      </c>
      <c r="N10" s="245"/>
      <c r="O10" s="245"/>
      <c r="P10" s="245"/>
      <c r="Q10" s="245"/>
      <c r="R10" s="245"/>
      <c r="V10" s="215"/>
      <c r="W10" s="215"/>
      <c r="X10" s="215"/>
      <c r="Y10" s="215"/>
      <c r="Z10" s="215"/>
    </row>
    <row r="11" spans="3:26" ht="20.100000000000001" customHeight="1" x14ac:dyDescent="0.25">
      <c r="C11" s="84" t="s">
        <v>88</v>
      </c>
      <c r="D11" s="85">
        <v>681.53515164000009</v>
      </c>
      <c r="E11" s="85">
        <v>750.16939403000003</v>
      </c>
      <c r="F11" s="86">
        <v>969.24273544000005</v>
      </c>
      <c r="G11" s="86">
        <v>1298.9003124799999</v>
      </c>
      <c r="H11" s="86">
        <v>1347.6303526099998</v>
      </c>
      <c r="I11" s="86">
        <v>1579.3647179199997</v>
      </c>
      <c r="J11" s="86">
        <v>1690.2225842299999</v>
      </c>
    </row>
    <row r="12" spans="3:26" ht="20.100000000000001" customHeight="1" x14ac:dyDescent="0.25">
      <c r="C12" s="84"/>
      <c r="D12" s="85"/>
      <c r="E12" s="85"/>
      <c r="F12" s="86"/>
      <c r="G12" s="86"/>
      <c r="H12" s="86"/>
      <c r="I12" s="86"/>
      <c r="J12" s="86"/>
    </row>
    <row r="13" spans="3:26" ht="20.100000000000001" customHeight="1" x14ac:dyDescent="0.25">
      <c r="C13" s="84"/>
      <c r="D13" s="87"/>
      <c r="E13" s="87"/>
      <c r="F13" s="87"/>
      <c r="G13" s="87"/>
      <c r="H13" s="87"/>
      <c r="I13" s="87"/>
      <c r="J13" s="87"/>
    </row>
    <row r="14" spans="3:26" ht="20.100000000000001" customHeight="1" x14ac:dyDescent="0.25">
      <c r="C14" s="81" t="s">
        <v>89</v>
      </c>
      <c r="D14" s="82">
        <v>1887.6024247400001</v>
      </c>
      <c r="E14" s="82">
        <v>2177.20860447</v>
      </c>
      <c r="F14" s="83">
        <v>2377.8960306699996</v>
      </c>
      <c r="G14" s="83">
        <v>2778.3513796299999</v>
      </c>
      <c r="H14" s="83">
        <v>3119.6442397299998</v>
      </c>
      <c r="I14" s="83">
        <v>3191.8041244799997</v>
      </c>
      <c r="J14" s="83">
        <v>3330.6303030000004</v>
      </c>
    </row>
    <row r="15" spans="3:26" ht="20.100000000000001" customHeight="1" x14ac:dyDescent="0.25">
      <c r="C15" s="84" t="s">
        <v>90</v>
      </c>
      <c r="D15" s="85">
        <v>737.06782945000032</v>
      </c>
      <c r="E15" s="85">
        <v>794.54962219999982</v>
      </c>
      <c r="F15" s="85">
        <v>875.24547988000018</v>
      </c>
      <c r="G15" s="85">
        <v>988.92172928000014</v>
      </c>
      <c r="H15" s="113">
        <v>1073.7537049</v>
      </c>
      <c r="I15" s="113">
        <v>1144.34771589</v>
      </c>
      <c r="J15" s="113">
        <v>1220.2571449900001</v>
      </c>
    </row>
    <row r="16" spans="3:26" ht="20.100000000000001" customHeight="1" x14ac:dyDescent="0.25">
      <c r="C16" s="84" t="s">
        <v>91</v>
      </c>
      <c r="D16" s="85">
        <v>1150.5345952899997</v>
      </c>
      <c r="E16" s="85">
        <v>1382.6589822699998</v>
      </c>
      <c r="F16" s="85">
        <v>1502.6505507899997</v>
      </c>
      <c r="G16" s="85">
        <v>1789.42965035</v>
      </c>
      <c r="H16" s="113">
        <v>2045.8905348299998</v>
      </c>
      <c r="I16" s="113">
        <v>2047.4564085899997</v>
      </c>
      <c r="J16" s="113">
        <v>2110.3731580100002</v>
      </c>
    </row>
    <row r="17" spans="3:20" ht="20.100000000000001" customHeight="1" x14ac:dyDescent="0.25">
      <c r="C17" s="84"/>
      <c r="D17" s="113"/>
      <c r="E17" s="113"/>
      <c r="F17" s="113"/>
      <c r="G17" s="113"/>
      <c r="H17" s="113"/>
      <c r="I17" s="113"/>
      <c r="J17" s="113"/>
    </row>
    <row r="18" spans="3:20" ht="20.100000000000001" customHeight="1" x14ac:dyDescent="0.25">
      <c r="C18" s="84"/>
      <c r="D18" s="89"/>
      <c r="E18" s="89"/>
      <c r="F18" s="89"/>
      <c r="G18" s="89"/>
      <c r="H18" s="89"/>
      <c r="I18" s="89"/>
      <c r="J18" s="89"/>
    </row>
    <row r="19" spans="3:20" ht="20.100000000000001" customHeight="1" x14ac:dyDescent="0.25">
      <c r="C19" s="81" t="s">
        <v>92</v>
      </c>
      <c r="D19" s="82">
        <v>1887.6024247400001</v>
      </c>
      <c r="E19" s="82">
        <v>2177.20860447</v>
      </c>
      <c r="F19" s="83">
        <v>2377.8960306699996</v>
      </c>
      <c r="G19" s="83">
        <v>2778.3513796299999</v>
      </c>
      <c r="H19" s="83">
        <v>3119.6442397299998</v>
      </c>
      <c r="I19" s="83">
        <v>3191.8041244799997</v>
      </c>
      <c r="J19" s="83">
        <v>3330.6303030000004</v>
      </c>
    </row>
    <row r="20" spans="3:20" ht="20.100000000000001" customHeight="1" x14ac:dyDescent="0.25">
      <c r="C20" s="84" t="s">
        <v>275</v>
      </c>
      <c r="D20" s="85">
        <v>320.70078113000017</v>
      </c>
      <c r="E20" s="85">
        <v>434.10926957999993</v>
      </c>
      <c r="F20" s="85">
        <v>496.69293532999995</v>
      </c>
      <c r="G20" s="85">
        <v>462.00194553999989</v>
      </c>
      <c r="H20" s="113">
        <v>458.17961357000001</v>
      </c>
      <c r="I20" s="113">
        <v>535.10351709000008</v>
      </c>
      <c r="J20" s="113">
        <v>505.7486229000001</v>
      </c>
    </row>
    <row r="21" spans="3:20" ht="20.100000000000001" customHeight="1" x14ac:dyDescent="0.25">
      <c r="C21" s="84" t="s">
        <v>276</v>
      </c>
      <c r="D21" s="85">
        <v>227.72261777</v>
      </c>
      <c r="E21" s="85">
        <v>266.82107987000001</v>
      </c>
      <c r="F21" s="85">
        <v>302.11129363000003</v>
      </c>
      <c r="G21" s="85">
        <v>506.48483991000006</v>
      </c>
      <c r="H21" s="113">
        <v>587.06596139999999</v>
      </c>
      <c r="I21" s="113">
        <v>651.80694313000004</v>
      </c>
      <c r="J21" s="113">
        <v>669.45606652000004</v>
      </c>
    </row>
    <row r="22" spans="3:20" ht="20.100000000000001" customHeight="1" x14ac:dyDescent="0.25">
      <c r="C22" s="84" t="s">
        <v>93</v>
      </c>
      <c r="D22" s="85">
        <v>885.71745623999993</v>
      </c>
      <c r="E22" s="85">
        <v>993.33378673000004</v>
      </c>
      <c r="F22" s="85">
        <v>911.73047918999919</v>
      </c>
      <c r="G22" s="85">
        <v>1017.4491133400002</v>
      </c>
      <c r="H22" s="113">
        <v>1313.8342772499996</v>
      </c>
      <c r="I22" s="113">
        <v>1077.3358833399998</v>
      </c>
      <c r="J22" s="113">
        <v>1134.6590970800003</v>
      </c>
    </row>
    <row r="23" spans="3:20" ht="20.100000000000001" customHeight="1" x14ac:dyDescent="0.25">
      <c r="C23" s="84" t="s">
        <v>94</v>
      </c>
      <c r="D23" s="85">
        <v>453.4615695999999</v>
      </c>
      <c r="E23" s="85">
        <v>482.94446828999992</v>
      </c>
      <c r="F23" s="85">
        <v>667.36132252000016</v>
      </c>
      <c r="G23" s="85">
        <v>792.41548083999999</v>
      </c>
      <c r="H23" s="113">
        <v>760.56438750999996</v>
      </c>
      <c r="I23" s="113">
        <v>927.55778091999991</v>
      </c>
      <c r="J23" s="113">
        <v>1020.7665165</v>
      </c>
    </row>
    <row r="24" spans="3:20" ht="18" customHeight="1" x14ac:dyDescent="0.25">
      <c r="C24" s="84"/>
      <c r="D24" s="89"/>
      <c r="E24" s="88"/>
      <c r="F24" s="88"/>
      <c r="G24" s="88"/>
      <c r="H24" s="88"/>
      <c r="I24" s="88"/>
      <c r="J24" s="88"/>
    </row>
    <row r="25" spans="3:20" ht="20.100000000000001" customHeight="1" x14ac:dyDescent="0.25">
      <c r="C25" s="81" t="s">
        <v>95</v>
      </c>
      <c r="D25" s="83">
        <f>D27+D28+D29+D30</f>
        <v>1752.9055462639819</v>
      </c>
      <c r="E25" s="83">
        <f t="shared" ref="E25:J25" si="0">E27+E28+E29+E30</f>
        <v>2262.5016269987582</v>
      </c>
      <c r="F25" s="83">
        <f t="shared" si="0"/>
        <v>2536.7015470090496</v>
      </c>
      <c r="G25" s="83">
        <f t="shared" si="0"/>
        <v>2899.8974987557967</v>
      </c>
      <c r="H25" s="83">
        <f t="shared" si="0"/>
        <v>2702.0921767361647</v>
      </c>
      <c r="I25" s="83">
        <f t="shared" si="0"/>
        <v>3329.3968987494718</v>
      </c>
      <c r="J25" s="83">
        <f t="shared" si="0"/>
        <v>3565.6031353142766</v>
      </c>
    </row>
    <row r="26" spans="3:20" ht="20.100000000000001" customHeight="1" x14ac:dyDescent="0.25">
      <c r="C26" s="84"/>
      <c r="D26" s="90"/>
      <c r="E26" s="90"/>
      <c r="F26" s="90"/>
      <c r="G26" s="90"/>
      <c r="H26" s="90"/>
      <c r="I26" s="90"/>
      <c r="J26" s="90"/>
    </row>
    <row r="27" spans="3:20" ht="20.100000000000001" customHeight="1" x14ac:dyDescent="0.25">
      <c r="C27" s="84" t="s">
        <v>49</v>
      </c>
      <c r="D27" s="90">
        <v>102.1786849229</v>
      </c>
      <c r="E27" s="90">
        <v>114.39403433980002</v>
      </c>
      <c r="F27" s="90">
        <v>148.87078167589999</v>
      </c>
      <c r="G27" s="90">
        <v>181.8102729798</v>
      </c>
      <c r="H27" s="90">
        <v>178.7677273013</v>
      </c>
      <c r="I27" s="90">
        <v>194.16135636619998</v>
      </c>
      <c r="J27" s="90">
        <v>208.20234687119995</v>
      </c>
      <c r="K27" s="244"/>
    </row>
    <row r="28" spans="3:20" ht="20.100000000000001" customHeight="1" x14ac:dyDescent="0.25">
      <c r="C28" s="84" t="s">
        <v>96</v>
      </c>
      <c r="D28" s="90">
        <v>150.60763418899998</v>
      </c>
      <c r="E28" s="90">
        <v>303.27286042409997</v>
      </c>
      <c r="F28" s="90">
        <v>355.89473380629988</v>
      </c>
      <c r="G28" s="90">
        <v>395.12283251690002</v>
      </c>
      <c r="H28" s="90">
        <v>467.44287844349998</v>
      </c>
      <c r="I28" s="90">
        <v>475.75017386889994</v>
      </c>
      <c r="J28" s="90">
        <v>520.99019876450006</v>
      </c>
      <c r="O28" s="245"/>
      <c r="P28" s="245"/>
      <c r="Q28" s="245"/>
      <c r="R28" s="245"/>
      <c r="S28" s="245"/>
      <c r="T28" s="245"/>
    </row>
    <row r="29" spans="3:20" ht="20.100000000000001" customHeight="1" x14ac:dyDescent="0.25">
      <c r="C29" s="84" t="s">
        <v>97</v>
      </c>
      <c r="D29" s="85">
        <v>1409.4740179914975</v>
      </c>
      <c r="E29" s="86">
        <v>1736.2999334851859</v>
      </c>
      <c r="F29" s="86">
        <v>1916.0627943386248</v>
      </c>
      <c r="G29" s="86">
        <v>2169.2564605547987</v>
      </c>
      <c r="H29" s="86">
        <v>1903.6395667574036</v>
      </c>
      <c r="I29" s="86">
        <v>2492.2571711105211</v>
      </c>
      <c r="J29" s="86">
        <v>2691.0916503104281</v>
      </c>
      <c r="O29" s="245"/>
      <c r="P29" s="245"/>
      <c r="Q29" s="245"/>
      <c r="R29" s="245"/>
      <c r="S29" s="245"/>
      <c r="T29" s="245"/>
    </row>
    <row r="30" spans="3:20" ht="20.100000000000001" customHeight="1" x14ac:dyDescent="0.25">
      <c r="C30" s="84" t="s">
        <v>31</v>
      </c>
      <c r="D30" s="85">
        <v>90.645209160584585</v>
      </c>
      <c r="E30" s="86">
        <v>108.53479874967249</v>
      </c>
      <c r="F30" s="86">
        <v>115.87323718822469</v>
      </c>
      <c r="G30" s="86">
        <v>153.70793270429806</v>
      </c>
      <c r="H30" s="86">
        <v>152.24200423396141</v>
      </c>
      <c r="I30" s="86">
        <v>167.22819740385037</v>
      </c>
      <c r="J30" s="86">
        <v>145.31893936814831</v>
      </c>
      <c r="O30" s="245"/>
      <c r="P30" s="245"/>
      <c r="Q30" s="245"/>
      <c r="R30" s="245"/>
      <c r="S30" s="245"/>
      <c r="T30" s="245"/>
    </row>
    <row r="31" spans="3:20" ht="20.100000000000001" customHeight="1" x14ac:dyDescent="0.25">
      <c r="C31" s="84"/>
      <c r="D31" s="91"/>
      <c r="E31" s="88"/>
      <c r="F31" s="88"/>
      <c r="G31" s="88"/>
      <c r="H31" s="88"/>
      <c r="I31" s="88"/>
      <c r="J31" s="88"/>
      <c r="O31" s="245"/>
      <c r="P31" s="245"/>
      <c r="Q31" s="245"/>
      <c r="R31" s="245"/>
      <c r="S31" s="245"/>
      <c r="T31" s="245"/>
    </row>
    <row r="32" spans="3:20" ht="20.100000000000001" customHeight="1" x14ac:dyDescent="0.25">
      <c r="C32" s="81" t="s">
        <v>98</v>
      </c>
      <c r="D32" s="82">
        <v>3619.6979710039823</v>
      </c>
      <c r="E32" s="82">
        <v>4415.7982314687579</v>
      </c>
      <c r="F32" s="82">
        <v>4888.0665776790493</v>
      </c>
      <c r="G32" s="82">
        <v>5648.0688783857968</v>
      </c>
      <c r="H32" s="82">
        <v>5795.2964164661644</v>
      </c>
      <c r="I32" s="83">
        <v>6491.3780232294712</v>
      </c>
      <c r="J32" s="83">
        <v>6861.610440774275</v>
      </c>
    </row>
    <row r="33" spans="3:20" x14ac:dyDescent="0.25">
      <c r="C33" s="84"/>
      <c r="O33" s="245"/>
      <c r="P33" s="245"/>
      <c r="Q33" s="245"/>
      <c r="R33" s="245"/>
      <c r="S33" s="245"/>
      <c r="T33" s="245"/>
    </row>
    <row r="34" spans="3:20" x14ac:dyDescent="0.25">
      <c r="C34" s="84" t="s">
        <v>280</v>
      </c>
      <c r="D34" s="262">
        <v>1.5E-3</v>
      </c>
      <c r="E34" s="262">
        <v>2.0999999999999999E-3</v>
      </c>
      <c r="F34" s="262">
        <v>4.8999999999999998E-3</v>
      </c>
      <c r="G34" s="262">
        <v>8.6E-3</v>
      </c>
      <c r="H34" s="262">
        <v>1.15E-2</v>
      </c>
      <c r="I34" s="262">
        <v>1.2999999999999999E-2</v>
      </c>
      <c r="J34" s="262">
        <v>1.43E-2</v>
      </c>
    </row>
    <row r="35" spans="3:20" x14ac:dyDescent="0.25">
      <c r="C35" s="84"/>
      <c r="D35" s="262"/>
      <c r="E35" s="262"/>
      <c r="F35" s="262"/>
      <c r="G35" s="262"/>
      <c r="H35" s="262"/>
      <c r="I35" s="262"/>
      <c r="J35" s="262"/>
    </row>
    <row r="36" spans="3:20" x14ac:dyDescent="0.25">
      <c r="I36" s="84"/>
      <c r="J36" s="215"/>
    </row>
    <row r="37" spans="3:20" x14ac:dyDescent="0.25">
      <c r="C37" s="93"/>
      <c r="D37" s="93"/>
      <c r="E37" s="11"/>
      <c r="F37" s="11"/>
      <c r="G37" s="11"/>
      <c r="H37" s="11"/>
      <c r="I37" s="84"/>
      <c r="J37" s="215"/>
    </row>
    <row r="38" spans="3:20" x14ac:dyDescent="0.25">
      <c r="C38" s="84"/>
      <c r="I38" s="84"/>
      <c r="J38" s="215"/>
    </row>
    <row r="39" spans="3:20" x14ac:dyDescent="0.25">
      <c r="C39" s="84"/>
      <c r="I39" s="84"/>
      <c r="J39" s="215"/>
    </row>
    <row r="40" spans="3:20" x14ac:dyDescent="0.25">
      <c r="C40" s="84"/>
    </row>
    <row r="58" spans="3:11" x14ac:dyDescent="0.25">
      <c r="C58" s="289"/>
      <c r="D58" s="289"/>
      <c r="E58" s="289"/>
      <c r="F58" s="289"/>
      <c r="G58" s="289"/>
      <c r="H58" s="289"/>
      <c r="I58" s="289"/>
      <c r="J58" s="289"/>
      <c r="K58" s="289"/>
    </row>
    <row r="59" spans="3:11" x14ac:dyDescent="0.25">
      <c r="C59" s="289"/>
      <c r="D59" s="289"/>
      <c r="E59" s="289"/>
      <c r="F59" s="289"/>
      <c r="G59" s="289"/>
      <c r="H59" s="289"/>
      <c r="I59" s="289"/>
      <c r="J59" s="289"/>
      <c r="K59" s="289"/>
    </row>
    <row r="60" spans="3:11" x14ac:dyDescent="0.25">
      <c r="C60" s="289"/>
      <c r="D60" s="289"/>
      <c r="E60" s="289"/>
      <c r="F60" s="289"/>
      <c r="G60" s="289"/>
      <c r="H60" s="289"/>
      <c r="I60" s="289"/>
      <c r="J60" s="289"/>
      <c r="K60" s="289"/>
    </row>
    <row r="61" spans="3:11" x14ac:dyDescent="0.25">
      <c r="C61" s="291"/>
      <c r="D61" s="291"/>
      <c r="E61" s="291"/>
      <c r="F61" s="291"/>
      <c r="G61" s="291"/>
      <c r="H61" s="291"/>
      <c r="I61" s="291"/>
      <c r="J61" s="291"/>
      <c r="K61" s="289"/>
    </row>
    <row r="62" spans="3:11" x14ac:dyDescent="0.25">
      <c r="C62" s="291"/>
      <c r="D62" s="292"/>
      <c r="E62" s="292"/>
      <c r="F62" s="292"/>
      <c r="G62" s="292"/>
      <c r="H62" s="292"/>
      <c r="I62" s="292"/>
      <c r="J62" s="292"/>
      <c r="K62" s="289"/>
    </row>
    <row r="63" spans="3:11" x14ac:dyDescent="0.25">
      <c r="C63" s="292"/>
      <c r="D63" s="292"/>
      <c r="E63" s="292"/>
      <c r="F63" s="292"/>
      <c r="G63" s="292"/>
      <c r="H63" s="292"/>
      <c r="I63" s="292"/>
      <c r="J63" s="292"/>
      <c r="K63" s="289"/>
    </row>
    <row r="64" spans="3:11" x14ac:dyDescent="0.25">
      <c r="C64" s="291"/>
      <c r="D64" s="291"/>
      <c r="E64" s="291"/>
      <c r="F64" s="291"/>
      <c r="G64" s="291"/>
      <c r="H64" s="291"/>
      <c r="I64" s="291"/>
      <c r="J64" s="291"/>
      <c r="K64" s="289"/>
    </row>
    <row r="65" spans="3:15" x14ac:dyDescent="0.25">
      <c r="C65" s="291"/>
      <c r="D65" s="291"/>
      <c r="E65" s="291"/>
      <c r="F65" s="291"/>
      <c r="G65" s="291"/>
      <c r="H65" s="291"/>
      <c r="I65" s="291"/>
      <c r="J65" s="291"/>
      <c r="K65" s="289"/>
    </row>
    <row r="66" spans="3:15" x14ac:dyDescent="0.25">
      <c r="C66" s="291"/>
      <c r="D66" s="291"/>
      <c r="E66" s="291"/>
      <c r="F66" s="291"/>
      <c r="G66" s="291"/>
      <c r="H66" s="291"/>
      <c r="I66" s="291"/>
      <c r="J66" s="291"/>
      <c r="K66" s="289"/>
      <c r="O66" s="215"/>
    </row>
    <row r="67" spans="3:15" x14ac:dyDescent="0.25">
      <c r="C67" s="291"/>
      <c r="D67" s="291"/>
      <c r="E67" s="291"/>
      <c r="F67" s="291"/>
      <c r="G67" s="291"/>
      <c r="H67" s="291"/>
      <c r="I67" s="291"/>
      <c r="J67" s="291"/>
      <c r="K67" s="289"/>
      <c r="O67" s="215"/>
    </row>
    <row r="68" spans="3:15" x14ac:dyDescent="0.25">
      <c r="C68" s="291"/>
      <c r="D68" s="291"/>
      <c r="E68" s="291"/>
      <c r="F68" s="291"/>
      <c r="G68" s="291"/>
      <c r="H68" s="291"/>
      <c r="I68" s="291"/>
      <c r="J68" s="291"/>
      <c r="K68" s="289"/>
      <c r="O68" s="215"/>
    </row>
    <row r="69" spans="3:15" x14ac:dyDescent="0.25">
      <c r="C69" s="289"/>
      <c r="D69" s="289"/>
      <c r="E69" s="289"/>
      <c r="F69" s="289"/>
      <c r="G69" s="289"/>
      <c r="H69" s="289"/>
      <c r="I69" s="289"/>
      <c r="J69" s="289"/>
      <c r="K69" s="289"/>
    </row>
    <row r="70" spans="3:15" x14ac:dyDescent="0.25">
      <c r="C70" s="289"/>
      <c r="D70" s="289"/>
      <c r="E70" s="289"/>
      <c r="F70" s="289"/>
      <c r="G70" s="289"/>
      <c r="H70" s="289"/>
      <c r="I70" s="289"/>
      <c r="J70" s="289"/>
      <c r="K70" s="289"/>
    </row>
    <row r="71" spans="3:15" x14ac:dyDescent="0.25">
      <c r="C71" s="289"/>
      <c r="D71" s="289"/>
      <c r="E71" s="289"/>
      <c r="F71" s="289"/>
      <c r="G71" s="289"/>
      <c r="H71" s="289"/>
      <c r="I71" s="289"/>
      <c r="J71" s="289"/>
      <c r="K71" s="289"/>
    </row>
    <row r="72" spans="3:15" x14ac:dyDescent="0.25">
      <c r="C72" s="289"/>
      <c r="D72" s="289"/>
      <c r="E72" s="289"/>
      <c r="F72" s="289"/>
      <c r="G72" s="289"/>
      <c r="H72" s="289"/>
      <c r="I72" s="289"/>
      <c r="J72" s="289"/>
      <c r="K72" s="289"/>
    </row>
    <row r="73" spans="3:15" x14ac:dyDescent="0.25">
      <c r="C73" s="289"/>
      <c r="D73" s="289"/>
      <c r="E73" s="289"/>
      <c r="F73" s="289"/>
      <c r="G73" s="289"/>
      <c r="H73" s="289"/>
      <c r="I73" s="289"/>
      <c r="J73" s="289"/>
      <c r="K73" s="289"/>
    </row>
  </sheetData>
  <hyperlinks>
    <hyperlink ref="L5" location="Cover!A1" display="cover" xr:uid="{B7D9DD6A-1746-4251-842A-325B8257B748}"/>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CD737-26FA-4246-ADBF-423C87C784A6}">
  <sheetPr>
    <tabColor theme="5"/>
    <pageSetUpPr fitToPage="1"/>
  </sheetPr>
  <dimension ref="A1:L33"/>
  <sheetViews>
    <sheetView zoomScale="85" zoomScaleNormal="85" workbookViewId="0">
      <pane xSplit="3" ySplit="7" topLeftCell="D8" activePane="bottomRight" state="frozen"/>
      <selection activeCell="F43" sqref="F43"/>
      <selection pane="topRight" activeCell="F43" sqref="F43"/>
      <selection pane="bottomLeft" activeCell="F43" sqref="F43"/>
      <selection pane="bottomRight" activeCell="L5" sqref="L5"/>
    </sheetView>
  </sheetViews>
  <sheetFormatPr defaultColWidth="9.140625" defaultRowHeight="15" x14ac:dyDescent="0.25"/>
  <cols>
    <col min="1" max="1" width="5.42578125" style="94" customWidth="1"/>
    <col min="2" max="2" width="4.7109375" style="1" customWidth="1"/>
    <col min="3" max="3" width="35.7109375" style="1" customWidth="1"/>
    <col min="4" max="10" width="14.140625" style="1" customWidth="1"/>
    <col min="11" max="16384" width="9.140625" style="1"/>
  </cols>
  <sheetData>
    <row r="1" spans="1:12" s="61" customFormat="1" ht="18.75" customHeight="1" x14ac:dyDescent="0.25">
      <c r="A1" s="94"/>
      <c r="B1" s="1"/>
      <c r="C1" s="37"/>
      <c r="D1" s="37"/>
      <c r="E1" s="37"/>
      <c r="F1" s="37"/>
      <c r="G1" s="37"/>
      <c r="H1" s="37"/>
      <c r="I1" s="37"/>
      <c r="J1" s="37"/>
    </row>
    <row r="2" spans="1:12" s="61" customFormat="1" ht="15.75" customHeight="1" x14ac:dyDescent="0.25">
      <c r="A2" s="94"/>
      <c r="B2" s="1"/>
      <c r="C2" s="37"/>
      <c r="D2" s="37"/>
      <c r="E2" s="37"/>
      <c r="F2" s="37"/>
      <c r="G2" s="37"/>
      <c r="H2" s="37"/>
      <c r="I2" s="37"/>
      <c r="J2" s="37"/>
    </row>
    <row r="3" spans="1:12" x14ac:dyDescent="0.25">
      <c r="C3" s="37"/>
      <c r="D3" s="37"/>
      <c r="E3" s="37"/>
      <c r="F3" s="37"/>
      <c r="G3" s="37"/>
      <c r="H3" s="37"/>
      <c r="I3" s="37"/>
      <c r="J3" s="37"/>
    </row>
    <row r="4" spans="1:12" s="61" customFormat="1" ht="23.25" customHeight="1" x14ac:dyDescent="0.35">
      <c r="A4" s="94"/>
      <c r="B4" s="1"/>
      <c r="C4" s="95"/>
      <c r="D4" s="95"/>
      <c r="E4" s="95"/>
      <c r="F4" s="95"/>
      <c r="G4" s="95"/>
      <c r="H4" s="95"/>
      <c r="I4" s="95"/>
      <c r="J4" s="95"/>
    </row>
    <row r="5" spans="1:12" s="61" customFormat="1" ht="23.25" customHeight="1" x14ac:dyDescent="0.35">
      <c r="A5" s="94"/>
      <c r="B5" s="1"/>
      <c r="C5" s="15" t="s">
        <v>29</v>
      </c>
      <c r="D5" s="95"/>
      <c r="E5" s="95"/>
      <c r="F5" s="95"/>
      <c r="G5" s="95"/>
      <c r="H5" s="95"/>
      <c r="I5" s="95"/>
      <c r="J5" s="95"/>
      <c r="L5" s="112" t="s">
        <v>160</v>
      </c>
    </row>
    <row r="6" spans="1:12" s="61" customFormat="1" ht="23.25" customHeight="1" x14ac:dyDescent="0.35">
      <c r="A6" s="94"/>
      <c r="B6" s="1"/>
      <c r="C6" s="95"/>
      <c r="D6" s="95"/>
      <c r="E6" s="95"/>
      <c r="F6" s="95"/>
      <c r="G6" s="95"/>
      <c r="H6" s="95"/>
      <c r="I6" s="95"/>
      <c r="J6" s="95"/>
    </row>
    <row r="7" spans="1:12" s="61" customFormat="1" x14ac:dyDescent="0.25">
      <c r="A7" s="94"/>
      <c r="B7" s="1"/>
      <c r="C7" s="3" t="s">
        <v>28</v>
      </c>
      <c r="D7" s="4" t="s">
        <v>20</v>
      </c>
      <c r="E7" s="4" t="s">
        <v>21</v>
      </c>
      <c r="F7" s="4" t="s">
        <v>3</v>
      </c>
      <c r="G7" s="4" t="s">
        <v>22</v>
      </c>
      <c r="H7" s="4" t="s">
        <v>23</v>
      </c>
      <c r="I7" s="4" t="s">
        <v>162</v>
      </c>
      <c r="J7" s="4" t="s">
        <v>270</v>
      </c>
    </row>
    <row r="8" spans="1:12" s="61" customFormat="1" x14ac:dyDescent="0.25">
      <c r="A8" s="94"/>
      <c r="B8" s="1"/>
      <c r="C8" s="11"/>
      <c r="D8" s="11"/>
      <c r="E8" s="11"/>
      <c r="F8" s="11"/>
      <c r="G8" s="11"/>
      <c r="H8" s="11"/>
      <c r="I8" s="11"/>
      <c r="J8" s="11"/>
    </row>
    <row r="9" spans="1:12" s="61" customFormat="1" ht="20.100000000000001" customHeight="1" x14ac:dyDescent="0.25">
      <c r="A9" s="94"/>
      <c r="B9" s="1"/>
      <c r="C9" s="23" t="s">
        <v>99</v>
      </c>
      <c r="D9" s="24">
        <v>125.94172952</v>
      </c>
      <c r="E9" s="24">
        <v>174.46363690999999</v>
      </c>
      <c r="F9" s="24">
        <v>189.28636601526881</v>
      </c>
      <c r="G9" s="24">
        <v>201.26155939</v>
      </c>
      <c r="H9" s="72">
        <v>235.14818525134001</v>
      </c>
      <c r="I9" s="72">
        <v>251.38795838731988</v>
      </c>
      <c r="J9" s="72">
        <v>335.43610083000004</v>
      </c>
    </row>
    <row r="10" spans="1:12" s="61" customFormat="1" ht="20.100000000000001" customHeight="1" x14ac:dyDescent="0.25">
      <c r="A10" s="94" t="s">
        <v>100</v>
      </c>
      <c r="B10" s="1"/>
      <c r="C10" s="27" t="s">
        <v>101</v>
      </c>
      <c r="D10" s="28">
        <v>31.496442090000002</v>
      </c>
      <c r="E10" s="28">
        <v>51.123610890000002</v>
      </c>
      <c r="F10" s="28">
        <v>56.040260369999999</v>
      </c>
      <c r="G10" s="28">
        <v>55.833294950000003</v>
      </c>
      <c r="H10" s="21">
        <v>56.077728239999999</v>
      </c>
      <c r="I10" s="21">
        <v>56.22094225</v>
      </c>
      <c r="J10" s="21">
        <v>66.072824600000004</v>
      </c>
    </row>
    <row r="11" spans="1:12" s="61" customFormat="1" ht="20.100000000000001" customHeight="1" x14ac:dyDescent="0.25">
      <c r="A11" s="94" t="s">
        <v>100</v>
      </c>
      <c r="B11" s="1"/>
      <c r="C11" s="27" t="s">
        <v>103</v>
      </c>
      <c r="D11" s="28">
        <v>0</v>
      </c>
      <c r="E11" s="28">
        <v>0</v>
      </c>
      <c r="F11" s="28">
        <v>0</v>
      </c>
      <c r="G11" s="28">
        <v>0</v>
      </c>
      <c r="H11" s="21">
        <v>0</v>
      </c>
      <c r="I11" s="21">
        <v>0</v>
      </c>
      <c r="J11" s="21">
        <v>0</v>
      </c>
    </row>
    <row r="12" spans="1:12" s="61" customFormat="1" ht="20.100000000000001" customHeight="1" x14ac:dyDescent="0.25">
      <c r="A12" s="94" t="s">
        <v>100</v>
      </c>
      <c r="B12" s="1"/>
      <c r="C12" s="27" t="s">
        <v>105</v>
      </c>
      <c r="D12" s="28">
        <v>9.8890214200000006</v>
      </c>
      <c r="E12" s="28">
        <v>9.8839181300000014</v>
      </c>
      <c r="F12" s="28">
        <v>9.891195960000001</v>
      </c>
      <c r="G12" s="28">
        <v>9.8870856000000007</v>
      </c>
      <c r="H12" s="21">
        <v>35.314133480000002</v>
      </c>
      <c r="I12" s="21">
        <v>37.571129689999999</v>
      </c>
      <c r="J12" s="21">
        <v>52.534338460000008</v>
      </c>
    </row>
    <row r="13" spans="1:12" s="61" customFormat="1" ht="20.100000000000001" customHeight="1" x14ac:dyDescent="0.25">
      <c r="A13" s="94" t="s">
        <v>100</v>
      </c>
      <c r="B13" s="1"/>
      <c r="C13" s="27" t="s">
        <v>31</v>
      </c>
      <c r="D13" s="28">
        <v>84.556266010000002</v>
      </c>
      <c r="E13" s="28">
        <v>113.45610789</v>
      </c>
      <c r="F13" s="28">
        <v>123.35490968526882</v>
      </c>
      <c r="G13" s="28">
        <v>135.54117884000001</v>
      </c>
      <c r="H13" s="21">
        <v>143.75632353134</v>
      </c>
      <c r="I13" s="21">
        <v>157.59588644731988</v>
      </c>
      <c r="J13" s="21">
        <v>216.82893777000004</v>
      </c>
    </row>
    <row r="14" spans="1:12" s="61" customFormat="1" ht="20.100000000000001" customHeight="1" x14ac:dyDescent="0.25">
      <c r="A14" s="94"/>
      <c r="B14" s="1"/>
      <c r="C14" s="27"/>
      <c r="D14" s="28"/>
      <c r="E14" s="28"/>
      <c r="F14" s="28"/>
      <c r="G14" s="28"/>
      <c r="H14" s="21"/>
      <c r="I14" s="21"/>
      <c r="J14" s="21"/>
    </row>
    <row r="15" spans="1:12" s="61" customFormat="1" ht="20.100000000000001" customHeight="1" x14ac:dyDescent="0.25">
      <c r="A15" s="94"/>
      <c r="B15" s="1"/>
      <c r="C15" s="23" t="s">
        <v>102</v>
      </c>
      <c r="D15" s="24">
        <v>107.06894894000001</v>
      </c>
      <c r="E15" s="24">
        <v>211.65272166367998</v>
      </c>
      <c r="F15" s="24">
        <v>203.28302766303005</v>
      </c>
      <c r="G15" s="24">
        <v>255.73102239909727</v>
      </c>
      <c r="H15" s="72">
        <v>305.28096887588055</v>
      </c>
      <c r="I15" s="72">
        <v>337.62791016</v>
      </c>
      <c r="J15" s="72">
        <v>302.71114777999998</v>
      </c>
    </row>
    <row r="16" spans="1:12" s="61" customFormat="1" ht="20.100000000000001" customHeight="1" x14ac:dyDescent="0.25">
      <c r="A16" s="94" t="s">
        <v>106</v>
      </c>
      <c r="B16" s="1"/>
      <c r="C16" s="27" t="s">
        <v>101</v>
      </c>
      <c r="D16" s="28">
        <v>0</v>
      </c>
      <c r="E16" s="28">
        <v>0</v>
      </c>
      <c r="F16" s="28">
        <v>0</v>
      </c>
      <c r="G16" s="28">
        <v>1.94792057</v>
      </c>
      <c r="H16" s="21">
        <v>18.14270595</v>
      </c>
      <c r="I16" s="21">
        <v>0.76832453000000012</v>
      </c>
      <c r="J16" s="21">
        <v>8.0412717700000016</v>
      </c>
    </row>
    <row r="17" spans="1:11" s="61" customFormat="1" ht="20.100000000000001" customHeight="1" x14ac:dyDescent="0.25">
      <c r="A17" s="94" t="s">
        <v>106</v>
      </c>
      <c r="B17" s="1"/>
      <c r="C17" s="27" t="s">
        <v>103</v>
      </c>
      <c r="D17" s="28">
        <v>10</v>
      </c>
      <c r="E17" s="28">
        <v>107.39962316932407</v>
      </c>
      <c r="F17" s="28">
        <v>100.50742771303003</v>
      </c>
      <c r="G17" s="28">
        <v>161.51401001909727</v>
      </c>
      <c r="H17" s="21">
        <v>169.86474185588057</v>
      </c>
      <c r="I17" s="21">
        <v>228.84975119999999</v>
      </c>
      <c r="J17" s="21">
        <v>162.86247288999996</v>
      </c>
    </row>
    <row r="18" spans="1:11" s="61" customFormat="1" ht="20.100000000000001" customHeight="1" x14ac:dyDescent="0.25">
      <c r="A18" s="94" t="s">
        <v>106</v>
      </c>
      <c r="B18" s="1"/>
      <c r="C18" s="27" t="s">
        <v>105</v>
      </c>
      <c r="D18" s="28">
        <v>0</v>
      </c>
      <c r="E18" s="28">
        <v>4.6483344343558981</v>
      </c>
      <c r="F18" s="28">
        <v>0</v>
      </c>
      <c r="G18" s="28">
        <v>0</v>
      </c>
      <c r="H18" s="21">
        <v>0</v>
      </c>
      <c r="I18" s="21">
        <v>0</v>
      </c>
      <c r="J18" s="21">
        <v>0</v>
      </c>
    </row>
    <row r="19" spans="1:11" s="61" customFormat="1" ht="20.100000000000001" customHeight="1" x14ac:dyDescent="0.25">
      <c r="A19" s="94" t="s">
        <v>106</v>
      </c>
      <c r="B19" s="1"/>
      <c r="C19" s="27" t="s">
        <v>31</v>
      </c>
      <c r="D19" s="28">
        <v>97.068948940000013</v>
      </c>
      <c r="E19" s="28">
        <v>99.604764060000008</v>
      </c>
      <c r="F19" s="28">
        <v>102.77559995000001</v>
      </c>
      <c r="G19" s="28">
        <v>92.269091809999992</v>
      </c>
      <c r="H19" s="21">
        <v>117.27352106999999</v>
      </c>
      <c r="I19" s="21">
        <v>108.00983443</v>
      </c>
      <c r="J19" s="21">
        <v>131.80740312</v>
      </c>
    </row>
    <row r="20" spans="1:11" s="61" customFormat="1" ht="20.100000000000001" customHeight="1" x14ac:dyDescent="0.25">
      <c r="A20" s="94"/>
      <c r="B20" s="1"/>
      <c r="C20" s="27"/>
      <c r="D20" s="14"/>
      <c r="E20" s="14"/>
      <c r="F20" s="250"/>
      <c r="G20" s="250"/>
      <c r="H20" s="250"/>
      <c r="I20" s="250"/>
      <c r="J20" s="250"/>
    </row>
    <row r="21" spans="1:11" s="61" customFormat="1" ht="20.100000000000001" customHeight="1" x14ac:dyDescent="0.25">
      <c r="A21" s="94"/>
      <c r="B21" s="1"/>
      <c r="C21" s="23" t="s">
        <v>104</v>
      </c>
      <c r="D21" s="24">
        <v>166.35463110999999</v>
      </c>
      <c r="E21" s="24">
        <v>93.256103770176253</v>
      </c>
      <c r="F21" s="24">
        <v>85.111451990344833</v>
      </c>
      <c r="G21" s="24">
        <v>86.614789359665011</v>
      </c>
      <c r="H21" s="72">
        <v>87.731771170000016</v>
      </c>
      <c r="I21" s="72">
        <v>86.488214470000003</v>
      </c>
      <c r="J21" s="72">
        <v>80.669171379999995</v>
      </c>
    </row>
    <row r="22" spans="1:11" s="61" customFormat="1" ht="20.100000000000001" customHeight="1" x14ac:dyDescent="0.25">
      <c r="A22" s="94" t="s">
        <v>107</v>
      </c>
      <c r="B22" s="1"/>
      <c r="C22" s="27" t="s">
        <v>101</v>
      </c>
      <c r="D22" s="28">
        <v>48.287899109999998</v>
      </c>
      <c r="E22" s="28">
        <v>48.615166340000002</v>
      </c>
      <c r="F22" s="28">
        <v>47.98270428</v>
      </c>
      <c r="G22" s="28">
        <v>48.637271480000003</v>
      </c>
      <c r="H22" s="21">
        <v>61.734711060000002</v>
      </c>
      <c r="I22" s="21">
        <v>49.959439879999998</v>
      </c>
      <c r="J22" s="21">
        <v>50.088585950000002</v>
      </c>
    </row>
    <row r="23" spans="1:11" s="61" customFormat="1" ht="20.100000000000001" customHeight="1" x14ac:dyDescent="0.25">
      <c r="A23" s="94" t="s">
        <v>107</v>
      </c>
      <c r="B23" s="1"/>
      <c r="C23" s="27" t="s">
        <v>103</v>
      </c>
      <c r="D23" s="28">
        <v>83.344591879999996</v>
      </c>
      <c r="E23" s="28">
        <v>13.540769370000001</v>
      </c>
      <c r="F23" s="28">
        <v>9.9143638200000002</v>
      </c>
      <c r="G23" s="28">
        <v>9.927714690000002</v>
      </c>
      <c r="H23" s="21">
        <v>0</v>
      </c>
      <c r="I23" s="21">
        <v>0</v>
      </c>
      <c r="J23" s="21">
        <v>0</v>
      </c>
    </row>
    <row r="24" spans="1:11" s="61" customFormat="1" ht="20.100000000000001" customHeight="1" x14ac:dyDescent="0.25">
      <c r="A24" s="94" t="s">
        <v>107</v>
      </c>
      <c r="B24" s="1"/>
      <c r="C24" s="27" t="s">
        <v>105</v>
      </c>
      <c r="D24" s="28">
        <v>4.6347225500000002</v>
      </c>
      <c r="E24" s="28">
        <v>9.1163185201762609</v>
      </c>
      <c r="F24" s="28">
        <v>4.5954568503448288</v>
      </c>
      <c r="G24" s="28">
        <v>4.6559771596650101</v>
      </c>
      <c r="H24" s="21">
        <v>2.8206356299999999</v>
      </c>
      <c r="I24" s="21">
        <v>3.0368259399999999</v>
      </c>
      <c r="J24" s="21">
        <v>1.37209709</v>
      </c>
    </row>
    <row r="25" spans="1:11" s="61" customFormat="1" ht="20.100000000000001" customHeight="1" x14ac:dyDescent="0.25">
      <c r="A25" s="94" t="s">
        <v>107</v>
      </c>
      <c r="B25" s="1"/>
      <c r="C25" s="27" t="s">
        <v>31</v>
      </c>
      <c r="D25" s="28">
        <v>30.087417569999992</v>
      </c>
      <c r="E25" s="28">
        <v>21.983849540000001</v>
      </c>
      <c r="F25" s="28">
        <v>22.618927039999999</v>
      </c>
      <c r="G25" s="28">
        <v>23.39382603</v>
      </c>
      <c r="H25" s="21">
        <v>23.176424480000005</v>
      </c>
      <c r="I25" s="21">
        <v>33.491948649999998</v>
      </c>
      <c r="J25" s="21">
        <v>29.208488340000002</v>
      </c>
    </row>
    <row r="26" spans="1:11" s="61" customFormat="1" ht="20.100000000000001" customHeight="1" x14ac:dyDescent="0.25">
      <c r="A26" s="94"/>
      <c r="B26" s="1"/>
      <c r="C26" s="27"/>
      <c r="D26" s="28"/>
      <c r="E26" s="28"/>
      <c r="F26" s="28"/>
      <c r="G26" s="28"/>
      <c r="H26" s="14"/>
      <c r="I26" s="14"/>
      <c r="J26" s="14"/>
    </row>
    <row r="27" spans="1:11" s="61" customFormat="1" ht="20.100000000000001" customHeight="1" x14ac:dyDescent="0.25">
      <c r="A27" s="94"/>
      <c r="B27" s="1"/>
      <c r="C27" s="23" t="s">
        <v>108</v>
      </c>
      <c r="D27" s="70">
        <v>399.36530957000002</v>
      </c>
      <c r="E27" s="70">
        <v>479.37246234385623</v>
      </c>
      <c r="F27" s="70">
        <v>477.68084566864371</v>
      </c>
      <c r="G27" s="70">
        <v>543.60737114876224</v>
      </c>
      <c r="H27" s="114">
        <v>628.1609252972205</v>
      </c>
      <c r="I27" s="114">
        <v>675.50408301731989</v>
      </c>
      <c r="J27" s="114">
        <v>718.81641998999999</v>
      </c>
      <c r="K27" s="215"/>
    </row>
    <row r="28" spans="1:11" x14ac:dyDescent="0.25">
      <c r="J28" s="21"/>
    </row>
    <row r="29" spans="1:11" x14ac:dyDescent="0.25">
      <c r="F29" s="215"/>
      <c r="G29" s="215"/>
      <c r="H29" s="215"/>
      <c r="I29" s="215"/>
      <c r="J29" s="215"/>
    </row>
    <row r="30" spans="1:11" x14ac:dyDescent="0.25">
      <c r="F30" s="61"/>
      <c r="G30" s="215"/>
      <c r="K30" s="215"/>
    </row>
    <row r="31" spans="1:11" x14ac:dyDescent="0.25">
      <c r="F31" s="61"/>
      <c r="G31" s="215"/>
      <c r="K31" s="215"/>
    </row>
    <row r="32" spans="1:11" x14ac:dyDescent="0.25">
      <c r="F32" s="61"/>
      <c r="G32" s="215"/>
      <c r="K32" s="215"/>
    </row>
    <row r="33" spans="11:11" x14ac:dyDescent="0.25">
      <c r="K33" s="215"/>
    </row>
  </sheetData>
  <hyperlinks>
    <hyperlink ref="L5" location="Cover!A1" display="cover" xr:uid="{4B133040-C92E-4DA7-AA78-48B61115EFD8}"/>
  </hyperlinks>
  <pageMargins left="0.70866141732283472" right="0.70866141732283472" top="0.74803149606299213" bottom="0.74803149606299213"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17c5491-d084-478d-920d-20cdcf51118e">
      <Terms xmlns="http://schemas.microsoft.com/office/infopath/2007/PartnerControls"/>
    </lcf76f155ced4ddcb4097134ff3c332f>
    <TaxCatchAll xmlns="e1d2947e-82e0-40da-aae3-edcef3cfc7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Έγγραφο" ma:contentTypeID="0x010100D94816A57B74F643A0C35DB613FDCCCC" ma:contentTypeVersion="13" ma:contentTypeDescription="Δημιουργία νέου εγγράφου" ma:contentTypeScope="" ma:versionID="737457b9761f1396727ae95e7ee98ce5">
  <xsd:schema xmlns:xsd="http://www.w3.org/2001/XMLSchema" xmlns:xs="http://www.w3.org/2001/XMLSchema" xmlns:p="http://schemas.microsoft.com/office/2006/metadata/properties" xmlns:ns2="417c5491-d084-478d-920d-20cdcf51118e" xmlns:ns3="e1d2947e-82e0-40da-aae3-edcef3cfc749" targetNamespace="http://schemas.microsoft.com/office/2006/metadata/properties" ma:root="true" ma:fieldsID="025534d0a4e30f05a2a6f4cbe1ef5948" ns2:_="" ns3:_="">
    <xsd:import namespace="417c5491-d084-478d-920d-20cdcf51118e"/>
    <xsd:import namespace="e1d2947e-82e0-40da-aae3-edcef3cfc749"/>
    <xsd:element name="properties">
      <xsd:complexType>
        <xsd:sequence>
          <xsd:element name="documentManagement">
            <xsd:complexType>
              <xsd:all>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c5491-d084-478d-920d-20cdcf51118e"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Ετικέτες εικόνας" ma:readOnly="false" ma:fieldId="{5cf76f15-5ced-4ddc-b409-7134ff3c332f}" ma:taxonomyMulti="true" ma:sspId="b65ce7d0-cd28-4c5d-8f6b-b99a4a57076d"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d2947e-82e0-40da-aae3-edcef3cfc74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1d181ff-85cd-460e-838c-30b0d46111d2}" ma:internalName="TaxCatchAll" ma:showField="CatchAllData" ma:web="e1d2947e-82e0-40da-aae3-edcef3cfc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65ce7d0-cd28-4c5d-8f6b-b99a4a57076d" ContentTypeId="0x0101" PreviousValue="false"/>
</file>

<file path=customXml/itemProps1.xml><?xml version="1.0" encoding="utf-8"?>
<ds:datastoreItem xmlns:ds="http://schemas.openxmlformats.org/officeDocument/2006/customXml" ds:itemID="{61E74C04-509A-4331-905B-92CA815860B7}">
  <ds:schemaRefs>
    <ds:schemaRef ds:uri="http://schemas.microsoft.com/sharepoint/v3/contenttype/forms"/>
  </ds:schemaRefs>
</ds:datastoreItem>
</file>

<file path=customXml/itemProps2.xml><?xml version="1.0" encoding="utf-8"?>
<ds:datastoreItem xmlns:ds="http://schemas.openxmlformats.org/officeDocument/2006/customXml" ds:itemID="{0E8C641F-252A-41AB-BF5C-2B5F6425F6EC}">
  <ds:schemaRefs>
    <ds:schemaRef ds:uri="http://purl.org/dc/terms/"/>
    <ds:schemaRef ds:uri="e1d2947e-82e0-40da-aae3-edcef3cfc749"/>
    <ds:schemaRef ds:uri="http://purl.org/dc/elements/1.1/"/>
    <ds:schemaRef ds:uri="http://schemas.microsoft.com/office/2006/documentManagement/types"/>
    <ds:schemaRef ds:uri="http://www.w3.org/XML/1998/namespace"/>
    <ds:schemaRef ds:uri="417c5491-d084-478d-920d-20cdcf51118e"/>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9AECCC19-C470-40AD-A51B-C4716D9783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c5491-d084-478d-920d-20cdcf51118e"/>
    <ds:schemaRef ds:uri="e1d2947e-82e0-40da-aae3-edcef3cfc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15E62A3-83EC-4F58-B64E-802C42172A5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Cover</vt:lpstr>
      <vt:lpstr>Dashboard</vt:lpstr>
      <vt:lpstr>KPIs</vt:lpstr>
      <vt:lpstr>Balance Sheet</vt:lpstr>
      <vt:lpstr>P&amp;L</vt:lpstr>
      <vt:lpstr>NII NFM</vt:lpstr>
      <vt:lpstr>Loans</vt:lpstr>
      <vt:lpstr>Customer Funds</vt:lpstr>
      <vt:lpstr>Securities</vt:lpstr>
      <vt:lpstr>Capital</vt:lpstr>
      <vt:lpstr>Asset Quality</vt:lpstr>
      <vt:lpstr>IFRS9 stages</vt:lpstr>
      <vt:lpstr>Glossary</vt:lpstr>
      <vt:lpstr>'Asset Quality'!Print_Area</vt:lpstr>
      <vt:lpstr>'Balance Sheet'!Print_Area</vt:lpstr>
      <vt:lpstr>Capital!Print_Area</vt:lpstr>
      <vt:lpstr>Cover!Print_Area</vt:lpstr>
      <vt:lpstr>Dashboard!Print_Area</vt:lpstr>
      <vt:lpstr>'IFRS9 stages'!Print_Area</vt:lpstr>
      <vt:lpstr>KPIs!Print_Area</vt:lpstr>
      <vt:lpstr>Loans!Print_Area</vt:lpstr>
      <vt:lpstr>'NII NFM'!Print_Area</vt:lpstr>
      <vt:lpstr>'P&amp;L'!Print_Area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Doukas Georgios</dc:creator>
  <cp:lastModifiedBy>Doukas Georgios</cp:lastModifiedBy>
  <dcterms:created xsi:type="dcterms:W3CDTF">2023-11-12T18:12:38Z</dcterms:created>
  <dcterms:modified xsi:type="dcterms:W3CDTF">2024-05-20T17:18:18Z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0x010100D94816A57B74F643A0C35DB613FDCCCC</vt:lpwstr>
  </property>
  <property fmtid="{D5CDD505-2E9C-101B-9397-08002B2CF9AE}" pid="3" name="MediaServiceImageTags">
    <vt:lpwstr/>
  </property>
</Properties>
</file>