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66925"/>
  <mc:AlternateContent xmlns:mc="http://schemas.openxmlformats.org/markup-compatibility/2006">
    <mc:Choice Requires="x15">
      <x15ac:absPath xmlns:x15ac="http://schemas.microsoft.com/office/spreadsheetml/2010/11/ac" url="https://optimabanksa.sharepoint.com/sites/StrategyIR/Strategy  IR/Doukas/Results deliverables/1Q 2025/Final/"/>
    </mc:Choice>
  </mc:AlternateContent>
  <xr:revisionPtr revIDLastSave="41" documentId="8_{A15BF66A-E370-4721-9216-AB3113C5668A}" xr6:coauthVersionLast="47" xr6:coauthVersionMax="47" xr10:uidLastSave="{DD497ADB-9044-4111-B4AE-2C05355AFDDE}"/>
  <bookViews>
    <workbookView xWindow="-120" yWindow="-120" windowWidth="29040" windowHeight="15840" xr2:uid="{00000000-000D-0000-FFFF-FFFF00000000}"/>
  </bookViews>
  <sheets>
    <sheet name="Cover" sheetId="45" r:id="rId1"/>
    <sheet name="Dashboard" sheetId="42" r:id="rId2"/>
    <sheet name="KPIs" sheetId="40" r:id="rId3"/>
    <sheet name="Balance Sheet" sheetId="24" r:id="rId4"/>
    <sheet name="P&amp;L" sheetId="19" r:id="rId5"/>
    <sheet name="NII NFI" sheetId="31" r:id="rId6"/>
    <sheet name="Loans" sheetId="32" r:id="rId7"/>
    <sheet name="Customer Funds" sheetId="33" r:id="rId8"/>
    <sheet name="Securities" sheetId="34" r:id="rId9"/>
    <sheet name="Capital" sheetId="11" r:id="rId10"/>
    <sheet name="Asset Quality" sheetId="52" r:id="rId11"/>
    <sheet name="IFRS9 stages" sheetId="53" r:id="rId12"/>
    <sheet name="Glossary" sheetId="43" r:id="rId13"/>
  </sheets>
  <externalReferences>
    <externalReference r:id="rId14"/>
  </externalReferences>
  <definedNames>
    <definedName name="_AC112829" localSheetId="10">#REF!</definedName>
    <definedName name="_AC112829" localSheetId="3">#REF!</definedName>
    <definedName name="_AC112829" localSheetId="7">#REF!</definedName>
    <definedName name="_AC112829" localSheetId="11">#REF!</definedName>
    <definedName name="_AC112829" localSheetId="6">#REF!</definedName>
    <definedName name="_AC112829" localSheetId="5">#REF!</definedName>
    <definedName name="_AC112829" localSheetId="8">#REF!</definedName>
    <definedName name="_AC112829">#REF!</definedName>
    <definedName name="_Fill" localSheetId="10" hidden="1">#REF!</definedName>
    <definedName name="_Fill" hidden="1">#REF!</definedName>
    <definedName name="a" localSheetId="0">'[1]00'!$D$17</definedName>
    <definedName name="a" localSheetId="7">#REF!</definedName>
    <definedName name="a" localSheetId="1">'[1]00'!$D$17</definedName>
    <definedName name="a" localSheetId="2">'[1]00'!$D$17</definedName>
    <definedName name="a" localSheetId="6">#REF!</definedName>
    <definedName name="a" localSheetId="5">#REF!</definedName>
    <definedName name="a" localSheetId="8">#REF!</definedName>
    <definedName name="a">#REF!</definedName>
    <definedName name="ab" localSheetId="0">'[1]00'!$D$17</definedName>
    <definedName name="ab" localSheetId="7">#REF!</definedName>
    <definedName name="ab" localSheetId="1">'[1]00'!$D$17</definedName>
    <definedName name="ab" localSheetId="2">'[1]00'!$D$17</definedName>
    <definedName name="ab" localSheetId="6">#REF!</definedName>
    <definedName name="ab" localSheetId="5">#REF!</definedName>
    <definedName name="ab" localSheetId="8">#REF!</definedName>
    <definedName name="ab">#REF!</definedName>
    <definedName name="ac" localSheetId="0">'[1]00'!$D$18</definedName>
    <definedName name="ac" localSheetId="7">#REF!</definedName>
    <definedName name="ac" localSheetId="1">'[1]00'!$D$18</definedName>
    <definedName name="ac" localSheetId="2">'[1]00'!$D$18</definedName>
    <definedName name="ac" localSheetId="6">#REF!</definedName>
    <definedName name="ac" localSheetId="5">#REF!</definedName>
    <definedName name="ac" localSheetId="8">#REF!</definedName>
    <definedName name="ac">#REF!</definedName>
    <definedName name="AdditionalCompaniesDetails_3" localSheetId="10">#REF!</definedName>
    <definedName name="AdditionalCompaniesDetails_3" localSheetId="7">#REF!</definedName>
    <definedName name="AdditionalCompaniesDetails_3" localSheetId="11">#REF!</definedName>
    <definedName name="AdditionalCompaniesDetails_3" localSheetId="6">#REF!</definedName>
    <definedName name="AdditionalCompaniesDetails_3" localSheetId="5">#REF!</definedName>
    <definedName name="AdditionalCompaniesDetails_3" localSheetId="8">#REF!</definedName>
    <definedName name="AdditionalCompaniesDetails_3">#REF!</definedName>
    <definedName name="AdditionalInfo_3" localSheetId="10">#REF!</definedName>
    <definedName name="AdditionalInfo_3">#REF!</definedName>
    <definedName name="AdditionalInfo_Descriptions_3" localSheetId="10">#REF!</definedName>
    <definedName name="AdditionalInfo_Descriptions_3">#REF!</definedName>
    <definedName name="AS2DocOpenMode" hidden="1">"AS2DocumentEdit"</definedName>
    <definedName name="AS2ReportLS" hidden="1">1</definedName>
    <definedName name="AS2SyncStepLS" hidden="1">0</definedName>
    <definedName name="AS2TickmarkLS" localSheetId="10" hidden="1">#REF!</definedName>
    <definedName name="AS2TickmarkLS" localSheetId="7" hidden="1">#REF!</definedName>
    <definedName name="AS2TickmarkLS" localSheetId="11" hidden="1">#REF!</definedName>
    <definedName name="AS2TickmarkLS" localSheetId="6" hidden="1">#REF!</definedName>
    <definedName name="AS2TickmarkLS" localSheetId="5" hidden="1">#REF!</definedName>
    <definedName name="AS2TickmarkLS" localSheetId="8" hidden="1">#REF!</definedName>
    <definedName name="AS2TickmarkLS" hidden="1">#REF!</definedName>
    <definedName name="AS2VersionLS" hidden="1">300</definedName>
    <definedName name="BalanceDetails_3" localSheetId="10">#REF!</definedName>
    <definedName name="BalanceDetails_3" localSheetId="7">#REF!</definedName>
    <definedName name="BalanceDetails_3" localSheetId="11">#REF!</definedName>
    <definedName name="BalanceDetails_3" localSheetId="6">#REF!</definedName>
    <definedName name="BalanceDetails_3" localSheetId="5">#REF!</definedName>
    <definedName name="BalanceDetails_3" localSheetId="8">#REF!</definedName>
    <definedName name="BalanceDetails_3">#REF!</definedName>
    <definedName name="BC" localSheetId="10">#REF!</definedName>
    <definedName name="BC">#REF!</definedName>
    <definedName name="BG_Del" hidden="1">15</definedName>
    <definedName name="BG_Ins" hidden="1">4</definedName>
    <definedName name="BG_Mod" hidden="1">6</definedName>
    <definedName name="Bonds2" localSheetId="10">#REF!</definedName>
    <definedName name="Bonds2" localSheetId="3">#REF!</definedName>
    <definedName name="Bonds2" localSheetId="7">#REF!</definedName>
    <definedName name="Bonds2" localSheetId="1">#REF!</definedName>
    <definedName name="Bonds2" localSheetId="12">#REF!</definedName>
    <definedName name="Bonds2" localSheetId="11">#REF!</definedName>
    <definedName name="Bonds2" localSheetId="6">#REF!</definedName>
    <definedName name="Bonds2" localSheetId="5">#REF!</definedName>
    <definedName name="Bonds2" localSheetId="4">#REF!</definedName>
    <definedName name="Bonds2" localSheetId="8">#REF!</definedName>
    <definedName name="Bonds2">#REF!</definedName>
    <definedName name="CashFlowsMethod1_3" localSheetId="10">#REF!</definedName>
    <definedName name="CashFlowsMethod1_3">#REF!</definedName>
    <definedName name="CashFlowsMethod2_3" localSheetId="10">#REF!</definedName>
    <definedName name="CashFlowsMethod2_3">#REF!</definedName>
    <definedName name="Chart_of_Accounts_of_ICP" localSheetId="10">#REF!</definedName>
    <definedName name="Chart_of_Accounts_of_ICP" localSheetId="3">#REF!</definedName>
    <definedName name="Chart_of_Accounts_of_ICP" localSheetId="1">#REF!</definedName>
    <definedName name="Chart_of_Accounts_of_ICP" localSheetId="12">#REF!</definedName>
    <definedName name="Chart_of_Accounts_of_ICP" localSheetId="11">#REF!</definedName>
    <definedName name="Chart_of_Accounts_of_ICP" localSheetId="4">#REF!</definedName>
    <definedName name="Chart_of_Accounts_of_ICP">#REF!</definedName>
    <definedName name="CI" localSheetId="10">#REF!</definedName>
    <definedName name="CI" localSheetId="3">#REF!</definedName>
    <definedName name="CI" localSheetId="1">#REF!</definedName>
    <definedName name="CI" localSheetId="12">#REF!</definedName>
    <definedName name="CI" localSheetId="11">#REF!</definedName>
    <definedName name="CI" localSheetId="4">#REF!</definedName>
    <definedName name="CI">#REF!</definedName>
    <definedName name="CIAccount" localSheetId="10">#REF!</definedName>
    <definedName name="CIAccount" localSheetId="3">#REF!</definedName>
    <definedName name="CIAccount" localSheetId="4">#REF!</definedName>
    <definedName name="CIAccount">#REF!</definedName>
    <definedName name="COR15_AccountingTreatmentCodeList" localSheetId="10">#REF!</definedName>
    <definedName name="COR15_AccountingTreatmentCodeList" localSheetId="3">#REF!</definedName>
    <definedName name="COR15_AccountingTreatmentCodeList" localSheetId="4">#REF!</definedName>
    <definedName name="COR15_AccountingTreatmentCodeList">#REF!</definedName>
    <definedName name="CU_CU3_3_labels" localSheetId="10">#REF!</definedName>
    <definedName name="CU_CU3_3_labels" localSheetId="3">#REF!</definedName>
    <definedName name="CU_CU3_3_labels" localSheetId="4">#REF!</definedName>
    <definedName name="CU_CU3_3_labels">#REF!</definedName>
    <definedName name="_xlnm.Database" localSheetId="10">#REF!</definedName>
    <definedName name="_xlnm.Database">#REF!</definedName>
    <definedName name="EBA_CounterpartySectorCodeList" localSheetId="10">#REF!</definedName>
    <definedName name="EBA_CounterpartySectorCodeList" localSheetId="3">#REF!</definedName>
    <definedName name="EBA_CounterpartySectorCodeList" localSheetId="4">#REF!</definedName>
    <definedName name="EBA_CounterpartySectorCodeList">#REF!</definedName>
    <definedName name="EBA_CountryCodeList" localSheetId="10">#REF!</definedName>
    <definedName name="EBA_CountryCodeList" localSheetId="3">#REF!</definedName>
    <definedName name="EBA_CountryCodeList" localSheetId="4">#REF!</definedName>
    <definedName name="EBA_CountryCodeList">#REF!</definedName>
    <definedName name="EBA_CurrencyCodeList" localSheetId="10">#REF!</definedName>
    <definedName name="EBA_CurrencyCodeList" localSheetId="3">#REF!</definedName>
    <definedName name="EBA_CurrencyCodeList" localSheetId="4">#REF!</definedName>
    <definedName name="EBA_CurrencyCodeList">#REF!</definedName>
    <definedName name="EBA_GroupStructureCodeList" localSheetId="10">#REF!</definedName>
    <definedName name="EBA_GroupStructureCodeList" localSheetId="3">#REF!</definedName>
    <definedName name="EBA_GroupStructureCodeList" localSheetId="4">#REF!</definedName>
    <definedName name="EBA_GroupStructureCodeList">#REF!</definedName>
    <definedName name="EBA_NaceCodeList" localSheetId="10">#REF!</definedName>
    <definedName name="EBA_NaceCodeList" localSheetId="3">#REF!</definedName>
    <definedName name="EBA_NaceCodeList" localSheetId="4">#REF!</definedName>
    <definedName name="EBA_NaceCodeList">#REF!</definedName>
    <definedName name="EBA_ProductTypeCodeList" localSheetId="10">#REF!</definedName>
    <definedName name="EBA_ProductTypeCodeList" localSheetId="3">#REF!</definedName>
    <definedName name="EBA_ProductTypeCodeList" localSheetId="4">#REF!</definedName>
    <definedName name="EBA_ProductTypeCodeList">#REF!</definedName>
    <definedName name="ei107_labels" localSheetId="10">#REF!</definedName>
    <definedName name="ei107_labels" localSheetId="3">#REF!</definedName>
    <definedName name="ei107_labels" localSheetId="4">#REF!</definedName>
    <definedName name="ei107_labels">#REF!</definedName>
    <definedName name="ei144_labels" localSheetId="10">#REF!</definedName>
    <definedName name="ei144_labels" localSheetId="3">#REF!</definedName>
    <definedName name="ei144_labels" localSheetId="4">#REF!</definedName>
    <definedName name="ei144_labels">#REF!</definedName>
    <definedName name="ei145_labels" localSheetId="10">#REF!</definedName>
    <definedName name="ei145_labels" localSheetId="3">#REF!</definedName>
    <definedName name="ei145_labels" localSheetId="4">#REF!</definedName>
    <definedName name="ei145_labels">#REF!</definedName>
    <definedName name="ei152_labels" localSheetId="10">#REF!</definedName>
    <definedName name="ei152_labels" localSheetId="3">#REF!</definedName>
    <definedName name="ei152_labels" localSheetId="4">#REF!</definedName>
    <definedName name="ei152_labels">#REF!</definedName>
    <definedName name="ei219_labels" localSheetId="10">#REF!</definedName>
    <definedName name="ei219_labels" localSheetId="3">#REF!</definedName>
    <definedName name="ei219_labels" localSheetId="4">#REF!</definedName>
    <definedName name="ei219_labels">#REF!</definedName>
    <definedName name="ei350_labels" localSheetId="10">#REF!</definedName>
    <definedName name="ei350_labels" localSheetId="3">#REF!</definedName>
    <definedName name="ei350_labels" localSheetId="4">#REF!</definedName>
    <definedName name="ei350_labels">#REF!</definedName>
    <definedName name="ei351_labels" localSheetId="10">#REF!</definedName>
    <definedName name="ei351_labels" localSheetId="3">#REF!</definedName>
    <definedName name="ei351_labels" localSheetId="4">#REF!</definedName>
    <definedName name="ei351_labels">#REF!</definedName>
    <definedName name="ei358_labels" localSheetId="10">#REF!</definedName>
    <definedName name="ei358_labels" localSheetId="3">#REF!</definedName>
    <definedName name="ei358_labels" localSheetId="4">#REF!</definedName>
    <definedName name="ei358_labels">#REF!</definedName>
    <definedName name="ei359_labels" localSheetId="10">#REF!</definedName>
    <definedName name="ei359_labels" localSheetId="3">#REF!</definedName>
    <definedName name="ei359_labels" localSheetId="4">#REF!</definedName>
    <definedName name="ei359_labels">#REF!</definedName>
    <definedName name="ei822_labels" localSheetId="10">#REF!</definedName>
    <definedName name="ei822_labels" localSheetId="3">#REF!</definedName>
    <definedName name="ei822_labels" localSheetId="4">#REF!</definedName>
    <definedName name="ei822_labels">#REF!</definedName>
    <definedName name="EKS_AdditionalCompaniesDetails" localSheetId="10">#REF!</definedName>
    <definedName name="EKS_AdditionalCompaniesDetails">#REF!</definedName>
    <definedName name="EKS_AdditionalInfo" localSheetId="10">#REF!</definedName>
    <definedName name="EKS_AdditionalInfo">#REF!</definedName>
    <definedName name="EKS_BalanceDetails" localSheetId="10">#REF!</definedName>
    <definedName name="EKS_BalanceDetails">#REF!</definedName>
    <definedName name="EKS_CashFlows" localSheetId="10">#REF!</definedName>
    <definedName name="EKS_CashFlows">#REF!</definedName>
    <definedName name="EKS_IAS_Adjustments" localSheetId="10">#REF!</definedName>
    <definedName name="EKS_IAS_Adjustments">#REF!</definedName>
    <definedName name="EKS_PeriodFinancialResults" localSheetId="10">#REF!</definedName>
    <definedName name="EKS_PeriodFinancialResults">#REF!</definedName>
    <definedName name="EKS_PeriodNetWorthChanges" localSheetId="10">#REF!</definedName>
    <definedName name="EKS_PeriodNetWorthChanges">#REF!</definedName>
    <definedName name="EKS_UnifiedAdditionalInfo" localSheetId="10">#REF!</definedName>
    <definedName name="EKS_UnifiedAdditionalInfo">#REF!</definedName>
    <definedName name="EKS_UnifiedCompanies" localSheetId="10">#REF!</definedName>
    <definedName name="EKS_UnifiedCompanies">#REF!</definedName>
    <definedName name="ewqf" localSheetId="10" hidden="1">#REF!</definedName>
    <definedName name="ewqf" hidden="1">#REF!</definedName>
    <definedName name="GeneralInfo_3" localSheetId="10">#REF!</definedName>
    <definedName name="GeneralInfo_3">#REF!</definedName>
    <definedName name="GeneralInfo_Descriptions_3" localSheetId="10">#REF!</definedName>
    <definedName name="GeneralInfo_Descriptions_3">#REF!</definedName>
    <definedName name="I4_111_E" localSheetId="10">#REF!</definedName>
    <definedName name="I4_111_E" localSheetId="3">#REF!</definedName>
    <definedName name="I4_111_E" localSheetId="4">#REF!</definedName>
    <definedName name="I4_111_E">#REF!</definedName>
    <definedName name="I4_111_I" localSheetId="10">#REF!</definedName>
    <definedName name="I4_111_I" localSheetId="3">#REF!</definedName>
    <definedName name="I4_111_I" localSheetId="4">#REF!</definedName>
    <definedName name="I4_111_I">#REF!</definedName>
    <definedName name="I4_111010_E" localSheetId="10">#REF!</definedName>
    <definedName name="I4_111010_E" localSheetId="3">#REF!</definedName>
    <definedName name="I4_111010_E" localSheetId="4">#REF!</definedName>
    <definedName name="I4_111010_E">#REF!</definedName>
    <definedName name="I4_111010_I" localSheetId="10">#REF!</definedName>
    <definedName name="I4_111010_I" localSheetId="3">#REF!</definedName>
    <definedName name="I4_111010_I" localSheetId="4">#REF!</definedName>
    <definedName name="I4_111010_I">#REF!</definedName>
    <definedName name="I4_111011_E" localSheetId="10">#REF!</definedName>
    <definedName name="I4_111011_E" localSheetId="3">#REF!</definedName>
    <definedName name="I4_111011_E" localSheetId="4">#REF!</definedName>
    <definedName name="I4_111011_E">#REF!</definedName>
    <definedName name="I4_111011_I" localSheetId="10">#REF!</definedName>
    <definedName name="I4_111011_I" localSheetId="3">#REF!</definedName>
    <definedName name="I4_111011_I" localSheetId="4">#REF!</definedName>
    <definedName name="I4_111011_I">#REF!</definedName>
    <definedName name="I4_111012_E" localSheetId="10">#REF!</definedName>
    <definedName name="I4_111012_E" localSheetId="3">#REF!</definedName>
    <definedName name="I4_111012_E" localSheetId="4">#REF!</definedName>
    <definedName name="I4_111012_E">#REF!</definedName>
    <definedName name="I4_111012_I" localSheetId="10">#REF!</definedName>
    <definedName name="I4_111012_I" localSheetId="3">#REF!</definedName>
    <definedName name="I4_111012_I" localSheetId="4">#REF!</definedName>
    <definedName name="I4_111012_I">#REF!</definedName>
    <definedName name="I4_111013_E" localSheetId="10">#REF!</definedName>
    <definedName name="I4_111013_E" localSheetId="3">#REF!</definedName>
    <definedName name="I4_111013_E" localSheetId="4">#REF!</definedName>
    <definedName name="I4_111013_E">#REF!</definedName>
    <definedName name="I4_111013_I" localSheetId="10">#REF!</definedName>
    <definedName name="I4_111013_I" localSheetId="3">#REF!</definedName>
    <definedName name="I4_111013_I" localSheetId="4">#REF!</definedName>
    <definedName name="I4_111013_I">#REF!</definedName>
    <definedName name="I4_1113_I" localSheetId="10">#REF!</definedName>
    <definedName name="I4_1113_I" localSheetId="3">#REF!</definedName>
    <definedName name="I4_1113_I" localSheetId="4">#REF!</definedName>
    <definedName name="I4_1113_I">#REF!</definedName>
    <definedName name="I4_1115_E" localSheetId="10">#REF!</definedName>
    <definedName name="I4_1115_E" localSheetId="3">#REF!</definedName>
    <definedName name="I4_1115_E" localSheetId="4">#REF!</definedName>
    <definedName name="I4_1115_E">#REF!</definedName>
    <definedName name="I4_1115_I" localSheetId="10">#REF!</definedName>
    <definedName name="I4_1115_I" localSheetId="3">#REF!</definedName>
    <definedName name="I4_1115_I" localSheetId="4">#REF!</definedName>
    <definedName name="I4_1115_I">#REF!</definedName>
    <definedName name="I4_1116_E" localSheetId="10">#REF!</definedName>
    <definedName name="I4_1116_E" localSheetId="3">#REF!</definedName>
    <definedName name="I4_1116_E" localSheetId="4">#REF!</definedName>
    <definedName name="I4_1116_E">#REF!</definedName>
    <definedName name="I4_1116_I" localSheetId="10">#REF!</definedName>
    <definedName name="I4_1116_I" localSheetId="3">#REF!</definedName>
    <definedName name="I4_1116_I" localSheetId="4">#REF!</definedName>
    <definedName name="I4_1116_I">#REF!</definedName>
    <definedName name="I4_1117_E" localSheetId="10">#REF!</definedName>
    <definedName name="I4_1117_E" localSheetId="3">#REF!</definedName>
    <definedName name="I4_1117_E" localSheetId="4">#REF!</definedName>
    <definedName name="I4_1117_E">#REF!</definedName>
    <definedName name="I4_1117_I" localSheetId="10">#REF!</definedName>
    <definedName name="I4_1117_I" localSheetId="3">#REF!</definedName>
    <definedName name="I4_1117_I" localSheetId="4">#REF!</definedName>
    <definedName name="I4_1117_I">#REF!</definedName>
    <definedName name="I4_1118_E" localSheetId="10">#REF!</definedName>
    <definedName name="I4_1118_E" localSheetId="3">#REF!</definedName>
    <definedName name="I4_1118_E" localSheetId="4">#REF!</definedName>
    <definedName name="I4_1118_E">#REF!</definedName>
    <definedName name="I4_1118_I" localSheetId="10">#REF!</definedName>
    <definedName name="I4_1118_I" localSheetId="3">#REF!</definedName>
    <definedName name="I4_1118_I" localSheetId="4">#REF!</definedName>
    <definedName name="I4_1118_I">#REF!</definedName>
    <definedName name="I4_112013_E" localSheetId="10">#REF!</definedName>
    <definedName name="I4_112013_E" localSheetId="3">#REF!</definedName>
    <definedName name="I4_112013_E" localSheetId="4">#REF!</definedName>
    <definedName name="I4_112013_E">#REF!</definedName>
    <definedName name="I4_112013_I" localSheetId="10">#REF!</definedName>
    <definedName name="I4_112013_I" localSheetId="3">#REF!</definedName>
    <definedName name="I4_112013_I" localSheetId="4">#REF!</definedName>
    <definedName name="I4_112013_I">#REF!</definedName>
    <definedName name="I4_113010_E" localSheetId="10">#REF!</definedName>
    <definedName name="I4_113010_E" localSheetId="3">#REF!</definedName>
    <definedName name="I4_113010_E" localSheetId="4">#REF!</definedName>
    <definedName name="I4_113010_E">#REF!</definedName>
    <definedName name="I4_113010_I" localSheetId="10">#REF!</definedName>
    <definedName name="I4_113010_I" localSheetId="3">#REF!</definedName>
    <definedName name="I4_113010_I" localSheetId="4">#REF!</definedName>
    <definedName name="I4_113010_I">#REF!</definedName>
    <definedName name="I4_113011_E" localSheetId="10">#REF!</definedName>
    <definedName name="I4_113011_E" localSheetId="3">#REF!</definedName>
    <definedName name="I4_113011_E" localSheetId="4">#REF!</definedName>
    <definedName name="I4_113011_E">#REF!</definedName>
    <definedName name="I4_113011_I" localSheetId="10">#REF!</definedName>
    <definedName name="I4_113011_I" localSheetId="3">#REF!</definedName>
    <definedName name="I4_113011_I" localSheetId="4">#REF!</definedName>
    <definedName name="I4_113011_I">#REF!</definedName>
    <definedName name="I4_113012_E" localSheetId="10">#REF!</definedName>
    <definedName name="I4_113012_E" localSheetId="3">#REF!</definedName>
    <definedName name="I4_113012_E" localSheetId="4">#REF!</definedName>
    <definedName name="I4_113012_E">#REF!</definedName>
    <definedName name="I4_113012_I" localSheetId="10">#REF!</definedName>
    <definedName name="I4_113012_I" localSheetId="3">#REF!</definedName>
    <definedName name="I4_113012_I" localSheetId="4">#REF!</definedName>
    <definedName name="I4_113012_I">#REF!</definedName>
    <definedName name="I4_113013_E" localSheetId="10">#REF!</definedName>
    <definedName name="I4_113013_E" localSheetId="3">#REF!</definedName>
    <definedName name="I4_113013_E" localSheetId="4">#REF!</definedName>
    <definedName name="I4_113013_E">#REF!</definedName>
    <definedName name="I4_113013_I" localSheetId="10">#REF!</definedName>
    <definedName name="I4_113013_I" localSheetId="3">#REF!</definedName>
    <definedName name="I4_113013_I" localSheetId="4">#REF!</definedName>
    <definedName name="I4_113013_I">#REF!</definedName>
    <definedName name="I4_1133_I" localSheetId="10">#REF!</definedName>
    <definedName name="I4_1133_I" localSheetId="3">#REF!</definedName>
    <definedName name="I4_1133_I" localSheetId="4">#REF!</definedName>
    <definedName name="I4_1133_I">#REF!</definedName>
    <definedName name="I4_1135_E" localSheetId="10">#REF!</definedName>
    <definedName name="I4_1135_E" localSheetId="3">#REF!</definedName>
    <definedName name="I4_1135_E" localSheetId="4">#REF!</definedName>
    <definedName name="I4_1135_E">#REF!</definedName>
    <definedName name="I4_1135_I" localSheetId="10">#REF!</definedName>
    <definedName name="I4_1135_I" localSheetId="3">#REF!</definedName>
    <definedName name="I4_1135_I" localSheetId="4">#REF!</definedName>
    <definedName name="I4_1135_I">#REF!</definedName>
    <definedName name="I4_1136_E" localSheetId="10">#REF!</definedName>
    <definedName name="I4_1136_E" localSheetId="3">#REF!</definedName>
    <definedName name="I4_1136_E" localSheetId="4">#REF!</definedName>
    <definedName name="I4_1136_E">#REF!</definedName>
    <definedName name="I4_1136_I" localSheetId="10">#REF!</definedName>
    <definedName name="I4_1136_I" localSheetId="3">#REF!</definedName>
    <definedName name="I4_1136_I" localSheetId="4">#REF!</definedName>
    <definedName name="I4_1136_I">#REF!</definedName>
    <definedName name="I4_1138_E" localSheetId="10">#REF!</definedName>
    <definedName name="I4_1138_E" localSheetId="3">#REF!</definedName>
    <definedName name="I4_1138_E" localSheetId="4">#REF!</definedName>
    <definedName name="I4_1138_E">#REF!</definedName>
    <definedName name="I4_1138_I" localSheetId="10">#REF!</definedName>
    <definedName name="I4_1138_I" localSheetId="3">#REF!</definedName>
    <definedName name="I4_1138_I" localSheetId="4">#REF!</definedName>
    <definedName name="I4_1138_I">#REF!</definedName>
    <definedName name="I4_121_E" localSheetId="10">#REF!</definedName>
    <definedName name="I4_121_E" localSheetId="3">#REF!</definedName>
    <definedName name="I4_121_E" localSheetId="4">#REF!</definedName>
    <definedName name="I4_121_E">#REF!</definedName>
    <definedName name="I4_121_I" localSheetId="10">#REF!</definedName>
    <definedName name="I4_121_I" localSheetId="3">#REF!</definedName>
    <definedName name="I4_121_I" localSheetId="4">#REF!</definedName>
    <definedName name="I4_121_I">#REF!</definedName>
    <definedName name="I4_121010_E" localSheetId="10">#REF!</definedName>
    <definedName name="I4_121010_E" localSheetId="3">#REF!</definedName>
    <definedName name="I4_121010_E" localSheetId="4">#REF!</definedName>
    <definedName name="I4_121010_E">#REF!</definedName>
    <definedName name="I4_121010_I" localSheetId="10">#REF!</definedName>
    <definedName name="I4_121010_I" localSheetId="3">#REF!</definedName>
    <definedName name="I4_121010_I" localSheetId="4">#REF!</definedName>
    <definedName name="I4_121010_I">#REF!</definedName>
    <definedName name="I4_121011_E" localSheetId="10">#REF!</definedName>
    <definedName name="I4_121011_E" localSheetId="3">#REF!</definedName>
    <definedName name="I4_121011_E" localSheetId="4">#REF!</definedName>
    <definedName name="I4_121011_E">#REF!</definedName>
    <definedName name="I4_121011_I" localSheetId="10">#REF!</definedName>
    <definedName name="I4_121011_I" localSheetId="3">#REF!</definedName>
    <definedName name="I4_121011_I" localSheetId="4">#REF!</definedName>
    <definedName name="I4_121011_I">#REF!</definedName>
    <definedName name="I4_121012_E" localSheetId="10">#REF!</definedName>
    <definedName name="I4_121012_E" localSheetId="3">#REF!</definedName>
    <definedName name="I4_121012_E" localSheetId="4">#REF!</definedName>
    <definedName name="I4_121012_E">#REF!</definedName>
    <definedName name="I4_121012_I" localSheetId="10">#REF!</definedName>
    <definedName name="I4_121012_I" localSheetId="3">#REF!</definedName>
    <definedName name="I4_121012_I" localSheetId="4">#REF!</definedName>
    <definedName name="I4_121012_I">#REF!</definedName>
    <definedName name="I4_121013_E" localSheetId="10">#REF!</definedName>
    <definedName name="I4_121013_E" localSheetId="3">#REF!</definedName>
    <definedName name="I4_121013_E" localSheetId="4">#REF!</definedName>
    <definedName name="I4_121013_E">#REF!</definedName>
    <definedName name="I4_121013_I" localSheetId="10">#REF!</definedName>
    <definedName name="I4_121013_I" localSheetId="3">#REF!</definedName>
    <definedName name="I4_121013_I" localSheetId="4">#REF!</definedName>
    <definedName name="I4_121013_I">#REF!</definedName>
    <definedName name="I4_1213_I" localSheetId="10">#REF!</definedName>
    <definedName name="I4_1213_I" localSheetId="3">#REF!</definedName>
    <definedName name="I4_1213_I" localSheetId="4">#REF!</definedName>
    <definedName name="I4_1213_I">#REF!</definedName>
    <definedName name="I4_1215_E" localSheetId="10">#REF!</definedName>
    <definedName name="I4_1215_E" localSheetId="3">#REF!</definedName>
    <definedName name="I4_1215_E" localSheetId="4">#REF!</definedName>
    <definedName name="I4_1215_E">#REF!</definedName>
    <definedName name="I4_1215_I" localSheetId="10">#REF!</definedName>
    <definedName name="I4_1215_I" localSheetId="3">#REF!</definedName>
    <definedName name="I4_1215_I" localSheetId="4">#REF!</definedName>
    <definedName name="I4_1215_I">#REF!</definedName>
    <definedName name="I4_1216_E" localSheetId="10">#REF!</definedName>
    <definedName name="I4_1216_E" localSheetId="3">#REF!</definedName>
    <definedName name="I4_1216_E" localSheetId="4">#REF!</definedName>
    <definedName name="I4_1216_E">#REF!</definedName>
    <definedName name="I4_1216_I" localSheetId="10">#REF!</definedName>
    <definedName name="I4_1216_I" localSheetId="3">#REF!</definedName>
    <definedName name="I4_1216_I" localSheetId="4">#REF!</definedName>
    <definedName name="I4_1216_I">#REF!</definedName>
    <definedName name="I4_1217_E" localSheetId="10">#REF!</definedName>
    <definedName name="I4_1217_E" localSheetId="3">#REF!</definedName>
    <definedName name="I4_1217_E" localSheetId="4">#REF!</definedName>
    <definedName name="I4_1217_E">#REF!</definedName>
    <definedName name="I4_1217_I" localSheetId="10">#REF!</definedName>
    <definedName name="I4_1217_I" localSheetId="3">#REF!</definedName>
    <definedName name="I4_1217_I" localSheetId="4">#REF!</definedName>
    <definedName name="I4_1217_I">#REF!</definedName>
    <definedName name="I4_1218_I" localSheetId="10">#REF!</definedName>
    <definedName name="I4_1218_I" localSheetId="3">#REF!</definedName>
    <definedName name="I4_1218_I" localSheetId="4">#REF!</definedName>
    <definedName name="I4_1218_I">#REF!</definedName>
    <definedName name="I4_122013_E" localSheetId="10">#REF!</definedName>
    <definedName name="I4_122013_E" localSheetId="3">#REF!</definedName>
    <definedName name="I4_122013_E" localSheetId="4">#REF!</definedName>
    <definedName name="I4_122013_E">#REF!</definedName>
    <definedName name="I4_122013_I" localSheetId="10">#REF!</definedName>
    <definedName name="I4_122013_I" localSheetId="3">#REF!</definedName>
    <definedName name="I4_122013_I" localSheetId="4">#REF!</definedName>
    <definedName name="I4_122013_I">#REF!</definedName>
    <definedName name="I4_122013_R" localSheetId="10">#REF!</definedName>
    <definedName name="I4_122013_R" localSheetId="3">#REF!</definedName>
    <definedName name="I4_122013_R" localSheetId="4">#REF!</definedName>
    <definedName name="I4_122013_R">#REF!</definedName>
    <definedName name="I4_123010_E" localSheetId="10">#REF!</definedName>
    <definedName name="I4_123010_E" localSheetId="3">#REF!</definedName>
    <definedName name="I4_123010_E" localSheetId="4">#REF!</definedName>
    <definedName name="I4_123010_E">#REF!</definedName>
    <definedName name="I4_123010_I" localSheetId="10">#REF!</definedName>
    <definedName name="I4_123010_I" localSheetId="3">#REF!</definedName>
    <definedName name="I4_123010_I" localSheetId="4">#REF!</definedName>
    <definedName name="I4_123010_I">#REF!</definedName>
    <definedName name="I4_123011_E" localSheetId="10">#REF!</definedName>
    <definedName name="I4_123011_E" localSheetId="3">#REF!</definedName>
    <definedName name="I4_123011_E" localSheetId="4">#REF!</definedName>
    <definedName name="I4_123011_E">#REF!</definedName>
    <definedName name="I4_123011_I" localSheetId="10">#REF!</definedName>
    <definedName name="I4_123011_I" localSheetId="3">#REF!</definedName>
    <definedName name="I4_123011_I" localSheetId="4">#REF!</definedName>
    <definedName name="I4_123011_I">#REF!</definedName>
    <definedName name="I4_123012_E" localSheetId="10">#REF!</definedName>
    <definedName name="I4_123012_E" localSheetId="3">#REF!</definedName>
    <definedName name="I4_123012_E" localSheetId="4">#REF!</definedName>
    <definedName name="I4_123012_E">#REF!</definedName>
    <definedName name="I4_123012_I" localSheetId="10">#REF!</definedName>
    <definedName name="I4_123012_I" localSheetId="3">#REF!</definedName>
    <definedName name="I4_123012_I" localSheetId="4">#REF!</definedName>
    <definedName name="I4_123012_I">#REF!</definedName>
    <definedName name="I4_123013_E" localSheetId="10">#REF!</definedName>
    <definedName name="I4_123013_E" localSheetId="3">#REF!</definedName>
    <definedName name="I4_123013_E" localSheetId="4">#REF!</definedName>
    <definedName name="I4_123013_E">#REF!</definedName>
    <definedName name="I4_123013_I" localSheetId="10">#REF!</definedName>
    <definedName name="I4_123013_I" localSheetId="3">#REF!</definedName>
    <definedName name="I4_123013_I" localSheetId="4">#REF!</definedName>
    <definedName name="I4_123013_I">#REF!</definedName>
    <definedName name="I4_1233_I" localSheetId="10">#REF!</definedName>
    <definedName name="I4_1233_I" localSheetId="3">#REF!</definedName>
    <definedName name="I4_1233_I" localSheetId="4">#REF!</definedName>
    <definedName name="I4_1233_I">#REF!</definedName>
    <definedName name="I4_21010_E" localSheetId="10">#REF!</definedName>
    <definedName name="I4_21010_E" localSheetId="3">#REF!</definedName>
    <definedName name="I4_21010_E" localSheetId="4">#REF!</definedName>
    <definedName name="I4_21010_E">#REF!</definedName>
    <definedName name="I4_21010_I" localSheetId="10">#REF!</definedName>
    <definedName name="I4_21010_I" localSheetId="3">#REF!</definedName>
    <definedName name="I4_21010_I" localSheetId="4">#REF!</definedName>
    <definedName name="I4_21010_I">#REF!</definedName>
    <definedName name="I4_21011_E" localSheetId="10">#REF!</definedName>
    <definedName name="I4_21011_E" localSheetId="3">#REF!</definedName>
    <definedName name="I4_21011_E" localSheetId="4">#REF!</definedName>
    <definedName name="I4_21011_E">#REF!</definedName>
    <definedName name="I4_21011_I" localSheetId="10">#REF!</definedName>
    <definedName name="I4_21011_I" localSheetId="3">#REF!</definedName>
    <definedName name="I4_21011_I" localSheetId="4">#REF!</definedName>
    <definedName name="I4_21011_I">#REF!</definedName>
    <definedName name="I4_21012_E" localSheetId="10">#REF!</definedName>
    <definedName name="I4_21012_E" localSheetId="3">#REF!</definedName>
    <definedName name="I4_21012_E" localSheetId="4">#REF!</definedName>
    <definedName name="I4_21012_E">#REF!</definedName>
    <definedName name="I4_21012_I" localSheetId="10">#REF!</definedName>
    <definedName name="I4_21012_I" localSheetId="3">#REF!</definedName>
    <definedName name="I4_21012_I" localSheetId="4">#REF!</definedName>
    <definedName name="I4_21012_I">#REF!</definedName>
    <definedName name="I4_21013_E" localSheetId="10">#REF!</definedName>
    <definedName name="I4_21013_E" localSheetId="3">#REF!</definedName>
    <definedName name="I4_21013_E" localSheetId="4">#REF!</definedName>
    <definedName name="I4_21013_E">#REF!</definedName>
    <definedName name="I4_21013_I" localSheetId="10">#REF!</definedName>
    <definedName name="I4_21013_I" localSheetId="3">#REF!</definedName>
    <definedName name="I4_21013_I" localSheetId="4">#REF!</definedName>
    <definedName name="I4_21013_I">#REF!</definedName>
    <definedName name="I4_213_I" localSheetId="10">#REF!</definedName>
    <definedName name="I4_213_I" localSheetId="3">#REF!</definedName>
    <definedName name="I4_213_I" localSheetId="4">#REF!</definedName>
    <definedName name="I4_213_I">#REF!</definedName>
    <definedName name="I4b_111_R" localSheetId="10">#REF!</definedName>
    <definedName name="I4b_111_R" localSheetId="3">#REF!</definedName>
    <definedName name="I4b_111_R" localSheetId="4">#REF!</definedName>
    <definedName name="I4b_111_R">#REF!</definedName>
    <definedName name="I4b_112_R" localSheetId="10">#REF!</definedName>
    <definedName name="I4b_112_R" localSheetId="3">#REF!</definedName>
    <definedName name="I4b_112_R" localSheetId="4">#REF!</definedName>
    <definedName name="I4b_112_R">#REF!</definedName>
    <definedName name="I4b_113_R" localSheetId="10">#REF!</definedName>
    <definedName name="I4b_113_R" localSheetId="3">#REF!</definedName>
    <definedName name="I4b_113_R" localSheetId="4">#REF!</definedName>
    <definedName name="I4b_113_R">#REF!</definedName>
    <definedName name="I4b_121_R" localSheetId="10">#REF!</definedName>
    <definedName name="I4b_121_R" localSheetId="3">#REF!</definedName>
    <definedName name="I4b_121_R" localSheetId="4">#REF!</definedName>
    <definedName name="I4b_121_R">#REF!</definedName>
    <definedName name="I4b_123_R" localSheetId="10">#REF!</definedName>
    <definedName name="I4b_123_R" localSheetId="3">#REF!</definedName>
    <definedName name="I4b_123_R" localSheetId="4">#REF!</definedName>
    <definedName name="I4b_123_R">#REF!</definedName>
    <definedName name="I4b_21_R" localSheetId="10">#REF!</definedName>
    <definedName name="I4b_21_R" localSheetId="3">#REF!</definedName>
    <definedName name="I4b_21_R" localSheetId="4">#REF!</definedName>
    <definedName name="I4b_21_R">#REF!</definedName>
    <definedName name="IAS_Adjustments_3" localSheetId="10">#REF!</definedName>
    <definedName name="IAS_Adjustments_3">#REF!</definedName>
    <definedName name="PeriodFinancialResults_3" localSheetId="10">#REF!</definedName>
    <definedName name="PeriodFinancialResults_3">#REF!</definedName>
    <definedName name="PeriodNetWorthChanges_3" localSheetId="10">#REF!</definedName>
    <definedName name="PeriodNetWorthChanges_3">#REF!</definedName>
    <definedName name="PI" localSheetId="10">#REF!</definedName>
    <definedName name="PI">#REF!</definedName>
    <definedName name="_xlnm.Print_Area" localSheetId="10">'Asset Quality'!$B$1:$N$74</definedName>
    <definedName name="_xlnm.Print_Area" localSheetId="3">'Balance Sheet'!$B$1:$P$53</definedName>
    <definedName name="_xlnm.Print_Area" localSheetId="9">Capital!$B$1:$O$28</definedName>
    <definedName name="_xlnm.Print_Area" localSheetId="0">Cover!$C$3:$T$24</definedName>
    <definedName name="_xlnm.Print_Area" localSheetId="7">'Customer Funds'!$B$1:$N$38</definedName>
    <definedName name="_xlnm.Print_Area" localSheetId="1">Dashboard!$B$1:$AA$49</definedName>
    <definedName name="_xlnm.Print_Area" localSheetId="12">Glossary!$C$1:$Y$41</definedName>
    <definedName name="_xlnm.Print_Area" localSheetId="11">'IFRS9 stages'!$B$1:$N$49</definedName>
    <definedName name="_xlnm.Print_Area" localSheetId="2">KPIs!$B$1:$P$40</definedName>
    <definedName name="_xlnm.Print_Area" localSheetId="6">Loans!$B$1:$O$55</definedName>
    <definedName name="_xlnm.Print_Area" localSheetId="5">'NII NFI'!$C$1:$P$26</definedName>
    <definedName name="_xlnm.Print_Area" localSheetId="4">'P&amp;L'!$B$1:$Q$81</definedName>
    <definedName name="_xlnm.Print_Area" localSheetId="8">Securities!$B$1:$O$30</definedName>
    <definedName name="_xlnm.Print_Titles" localSheetId="11">#REF!,#REF!</definedName>
    <definedName name="_xlnm.Print_Titles">#REF!,#REF!</definedName>
    <definedName name="qryCOR18_C67_byCurrency_main" localSheetId="10">#REF!</definedName>
    <definedName name="qryCOR18_C67_byCurrency_main" localSheetId="3">#REF!</definedName>
    <definedName name="qryCOR18_C67_byCurrency_main" localSheetId="7">#REF!</definedName>
    <definedName name="qryCOR18_C67_byCurrency_main" localSheetId="1">#REF!</definedName>
    <definedName name="qryCOR18_C67_byCurrency_main" localSheetId="12">#REF!</definedName>
    <definedName name="qryCOR18_C67_byCurrency_main" localSheetId="11">#REF!</definedName>
    <definedName name="qryCOR18_C67_byCurrency_main" localSheetId="6">#REF!</definedName>
    <definedName name="qryCOR18_C67_byCurrency_main" localSheetId="5">#REF!</definedName>
    <definedName name="qryCOR18_C67_byCurrency_main" localSheetId="4">#REF!</definedName>
    <definedName name="qryCOR18_C67_byCurrency_main" localSheetId="8">#REF!</definedName>
    <definedName name="qryCOR18_C67_byCurrency_main">#REF!</definedName>
    <definedName name="qryCOR18_C67_byCurrency_main_Other" localSheetId="10">#REF!</definedName>
    <definedName name="qryCOR18_C67_byCurrency_main_Other" localSheetId="3">#REF!</definedName>
    <definedName name="qryCOR18_C67_byCurrency_main_Other" localSheetId="1">#REF!</definedName>
    <definedName name="qryCOR18_C67_byCurrency_main_Other" localSheetId="12">#REF!</definedName>
    <definedName name="qryCOR18_C67_byCurrency_main_Other" localSheetId="4">#REF!</definedName>
    <definedName name="qryCOR18_C67_byCurrency_main_Other">#REF!</definedName>
    <definedName name="qryRefDate_EOM" localSheetId="10">#REF!</definedName>
    <definedName name="qryRefDate_EOM" localSheetId="3">#REF!</definedName>
    <definedName name="qryRefDate_EOM" localSheetId="1">#REF!</definedName>
    <definedName name="qryRefDate_EOM" localSheetId="12">#REF!</definedName>
    <definedName name="qryRefDate_EOM" localSheetId="4">#REF!</definedName>
    <definedName name="qryRefDate_EOM">#REF!</definedName>
    <definedName name="Range" localSheetId="10">OFFSET(#REF!,0,0,COUNTA(#REF!),38)</definedName>
    <definedName name="Range">OFFSET(#REF!,0,0,COUNTA(#REF!),38)</definedName>
    <definedName name="ReportingDate" localSheetId="10">#REF!</definedName>
    <definedName name="ReportingDate" localSheetId="3">#REF!</definedName>
    <definedName name="ReportingDate" localSheetId="7">#REF!</definedName>
    <definedName name="ReportingDate" localSheetId="11">#REF!</definedName>
    <definedName name="ReportingDate" localSheetId="6">#REF!</definedName>
    <definedName name="ReportingDate" localSheetId="5">#REF!</definedName>
    <definedName name="ReportingDate" localSheetId="4">#REF!</definedName>
    <definedName name="ReportingDate" localSheetId="8">#REF!</definedName>
    <definedName name="ReportingDate">#REF!</definedName>
    <definedName name="ReportingEntity" localSheetId="10">#REF!</definedName>
    <definedName name="ReportingEntity" localSheetId="3">#REF!</definedName>
    <definedName name="ReportingEntity" localSheetId="11">#REF!</definedName>
    <definedName name="ReportingEntity" localSheetId="4">#REF!</definedName>
    <definedName name="ReportingEntity">#REF!</definedName>
    <definedName name="ReportingPeriod" localSheetId="10">#REF!</definedName>
    <definedName name="ReportingPeriod" localSheetId="3">#REF!</definedName>
    <definedName name="ReportingPeriod" localSheetId="11">#REF!</definedName>
    <definedName name="ReportingPeriod" localSheetId="4">#REF!</definedName>
    <definedName name="ReportingPeriod">#REF!</definedName>
    <definedName name="ReportingYear" localSheetId="10">#REF!</definedName>
    <definedName name="ReportingYear" localSheetId="3">#REF!</definedName>
    <definedName name="ReportingYear" localSheetId="4">#REF!</definedName>
    <definedName name="ReportingYear">#REF!</definedName>
    <definedName name="Revision" localSheetId="10">#REF!</definedName>
    <definedName name="Revision" localSheetId="3">#REF!</definedName>
    <definedName name="Revision" localSheetId="4">#REF!</definedName>
    <definedName name="Revision">#REF!</definedName>
    <definedName name="SAPBEXrevision" hidden="1">161</definedName>
    <definedName name="SAPBEXsysID" hidden="1">"BP1"</definedName>
    <definedName name="SAPBEXwbID" hidden="1">"9IHY2XM7FXGTV1QIEBFCWZU0S"</definedName>
    <definedName name="SheetsToFill" localSheetId="10">#REF!</definedName>
    <definedName name="SheetsToFill" localSheetId="3">#REF!</definedName>
    <definedName name="SheetsToFill" localSheetId="7">#REF!</definedName>
    <definedName name="SheetsToFill" localSheetId="11">#REF!</definedName>
    <definedName name="SheetsToFill" localSheetId="6">#REF!</definedName>
    <definedName name="SheetsToFill" localSheetId="5">#REF!</definedName>
    <definedName name="SheetsToFill" localSheetId="4">#REF!</definedName>
    <definedName name="SheetsToFill" localSheetId="8">#REF!</definedName>
    <definedName name="SheetsToFill">#REF!</definedName>
    <definedName name="STAKOD_3" localSheetId="10">#REF!</definedName>
    <definedName name="STAKOD_3">#REF!</definedName>
    <definedName name="SubmissionType" localSheetId="10">#REF!</definedName>
    <definedName name="SubmissionType" localSheetId="3">#REF!</definedName>
    <definedName name="SubmissionType" localSheetId="11">#REF!</definedName>
    <definedName name="SubmissionType" localSheetId="4">#REF!</definedName>
    <definedName name="SubmissionType">#REF!</definedName>
    <definedName name="Subsystem" localSheetId="10">#REF!</definedName>
    <definedName name="Subsystem" localSheetId="3">#REF!</definedName>
    <definedName name="Subsystem" localSheetId="4">#REF!</definedName>
    <definedName name="Subsystem">#REF!</definedName>
    <definedName name="TableInstance1_02" localSheetId="10">#REF!</definedName>
    <definedName name="TableInstance1_02" localSheetId="3">#REF!</definedName>
    <definedName name="TableInstance1_02" localSheetId="4">#REF!</definedName>
    <definedName name="TableInstance1_02">#REF!</definedName>
    <definedName name="TableInstance1_07" localSheetId="10">#REF!</definedName>
    <definedName name="TableInstance1_07" localSheetId="3">#REF!</definedName>
    <definedName name="TableInstance1_07" localSheetId="4">#REF!</definedName>
    <definedName name="TableInstance1_07">#REF!</definedName>
    <definedName name="TableInstance2_02" localSheetId="10">#REF!</definedName>
    <definedName name="TableInstance2_02" localSheetId="3">#REF!</definedName>
    <definedName name="TableInstance2_02" localSheetId="4">#REF!</definedName>
    <definedName name="TableInstance2_02">#REF!</definedName>
    <definedName name="TableInstance2_07" localSheetId="10">#REF!</definedName>
    <definedName name="TableInstance2_07" localSheetId="3">#REF!</definedName>
    <definedName name="TableInstance2_07" localSheetId="4">#REF!</definedName>
    <definedName name="TableInstance2_07">#REF!</definedName>
    <definedName name="TableInstance3_02" localSheetId="10">#REF!</definedName>
    <definedName name="TableInstance3_02" localSheetId="3">#REF!</definedName>
    <definedName name="TableInstance3_02" localSheetId="4">#REF!</definedName>
    <definedName name="TableInstance3_02">#REF!</definedName>
    <definedName name="TableInstance3_07" localSheetId="10">#REF!</definedName>
    <definedName name="TableInstance3_07" localSheetId="3">#REF!</definedName>
    <definedName name="TableInstance3_07" localSheetId="4">#REF!</definedName>
    <definedName name="TableInstance3_07">#REF!</definedName>
    <definedName name="TableInstance4_02" localSheetId="10">#REF!</definedName>
    <definedName name="TableInstance4_02" localSheetId="3">#REF!</definedName>
    <definedName name="TableInstance4_02" localSheetId="4">#REF!</definedName>
    <definedName name="TableInstance4_02">#REF!</definedName>
    <definedName name="TableInstance4_07" localSheetId="10">#REF!</definedName>
    <definedName name="TableInstance4_07" localSheetId="3">#REF!</definedName>
    <definedName name="TableInstance4_07" localSheetId="4">#REF!</definedName>
    <definedName name="TableInstance4_07">#REF!</definedName>
    <definedName name="TableInstance5_02" localSheetId="10">#REF!</definedName>
    <definedName name="TableInstance5_02" localSheetId="3">#REF!</definedName>
    <definedName name="TableInstance5_02" localSheetId="4">#REF!</definedName>
    <definedName name="TableInstance5_02">#REF!</definedName>
    <definedName name="TableInstance5_07" localSheetId="10">#REF!</definedName>
    <definedName name="TableInstance5_07" localSheetId="3">#REF!</definedName>
    <definedName name="TableInstance5_07" localSheetId="4">#REF!</definedName>
    <definedName name="TableInstance5_07">#REF!</definedName>
    <definedName name="TableInstance6_02" localSheetId="10">#REF!</definedName>
    <definedName name="TableInstance6_02" localSheetId="3">#REF!</definedName>
    <definedName name="TableInstance6_02" localSheetId="4">#REF!</definedName>
    <definedName name="TableInstance6_02">#REF!</definedName>
    <definedName name="TableInstance6_07" localSheetId="10">#REF!</definedName>
    <definedName name="TableInstance6_07" localSheetId="3">#REF!</definedName>
    <definedName name="TableInstance6_07" localSheetId="4">#REF!</definedName>
    <definedName name="TableInstance6_07">#REF!</definedName>
    <definedName name="TAMEIO" localSheetId="10">#REF!</definedName>
    <definedName name="TAMEIO">#REF!</definedName>
    <definedName name="TemplateVersion" localSheetId="10">#REF!</definedName>
    <definedName name="TemplateVersion" localSheetId="3">#REF!</definedName>
    <definedName name="TemplateVersion" localSheetId="4">#REF!</definedName>
    <definedName name="TemplateVersion">#REF!</definedName>
    <definedName name="TEST" localSheetId="10">#REF!</definedName>
    <definedName name="TEST">#REF!</definedName>
    <definedName name="TextRefCopyRangeCount" hidden="1">25</definedName>
    <definedName name="UnifiedAdditionalInfo_3" localSheetId="10">#REF!</definedName>
    <definedName name="UnifiedAdditionalInfo_3" localSheetId="0">#REF!</definedName>
    <definedName name="UnifiedAdditionalInfo_3" localSheetId="1">#REF!</definedName>
    <definedName name="UnifiedAdditionalInfo_3" localSheetId="11">#REF!</definedName>
    <definedName name="UnifiedAdditionalInfo_3" localSheetId="2">#REF!</definedName>
    <definedName name="UnifiedAdditionalInfo_3">#REF!</definedName>
    <definedName name="UnifiedCompanies_3" localSheetId="10">#REF!</definedName>
    <definedName name="UnifiedCompanies_3">#REF!</definedName>
    <definedName name="upsICP" localSheetId="10">#REF!</definedName>
    <definedName name="upsICP" localSheetId="3">#REF!</definedName>
    <definedName name="upsICP" localSheetId="4">#REF!</definedName>
    <definedName name="upsICP">#REF!</definedName>
    <definedName name="v" localSheetId="10">#REF!</definedName>
    <definedName name="v">#REF!</definedName>
    <definedName name="Valeur" localSheetId="10">#REF!</definedName>
    <definedName name="Valeur" localSheetId="3">#REF!</definedName>
    <definedName name="Valeur" localSheetId="4">#REF!</definedName>
    <definedName name="Valeur">#REF!</definedName>
    <definedName name="Α2308" localSheetId="10">#REF!</definedName>
    <definedName name="Α2308">#REF!</definedName>
    <definedName name="Α32767" localSheetId="10">#REF!</definedName>
    <definedName name="Α32767">#REF!</definedName>
    <definedName name="α45126" localSheetId="10">#REF!</definedName>
    <definedName name="α45126" localSheetId="3">#REF!</definedName>
    <definedName name="α45126" localSheetId="4">#REF!</definedName>
    <definedName name="α45126">#REF!</definedName>
    <definedName name="Α75" localSheetId="10">#REF!</definedName>
    <definedName name="Α75">#REF!</definedName>
    <definedName name="ΑΕ1" localSheetId="10">#REF!</definedName>
    <definedName name="ΑΕ1">#REF!</definedName>
    <definedName name="Β107" localSheetId="10">#REF!</definedName>
    <definedName name="Β107">#REF!</definedName>
    <definedName name="β21" localSheetId="10">#REF!</definedName>
    <definedName name="β21">#REF!</definedName>
    <definedName name="β30" localSheetId="10">#REF!</definedName>
    <definedName name="β30">#REF!</definedName>
    <definedName name="β33" localSheetId="10">#REF!</definedName>
    <definedName name="β33">#REF!</definedName>
    <definedName name="β37" localSheetId="10">#REF!</definedName>
    <definedName name="β37">#REF!</definedName>
    <definedName name="βα1" localSheetId="10">#REF!,#REF!,#REF!,#REF!</definedName>
    <definedName name="βα1" localSheetId="3">#REF!,#REF!,#REF!,#REF!</definedName>
    <definedName name="βα1" localSheetId="7">#REF!,#REF!,#REF!,#REF!</definedName>
    <definedName name="βα1" localSheetId="1">#REF!,#REF!,#REF!,#REF!</definedName>
    <definedName name="βα1" localSheetId="12">#REF!,#REF!,#REF!,#REF!</definedName>
    <definedName name="βα1" localSheetId="11">#REF!,#REF!,#REF!,#REF!</definedName>
    <definedName name="βα1" localSheetId="6">#REF!,#REF!,#REF!,#REF!</definedName>
    <definedName name="βα1" localSheetId="5">#REF!,#REF!,#REF!,#REF!</definedName>
    <definedName name="βα1" localSheetId="4">#REF!,#REF!,#REF!,#REF!</definedName>
    <definedName name="βα1" localSheetId="8">#REF!,#REF!,#REF!,#REF!</definedName>
    <definedName name="βα1">#REF!,#REF!,#REF!,#REF!</definedName>
    <definedName name="ΒΙΣ_Α.Ε." localSheetId="10">#REF!</definedName>
    <definedName name="ΒΙΣ_Α.Ε." localSheetId="7">#REF!</definedName>
    <definedName name="ΒΙΣ_Α.Ε." localSheetId="11">#REF!</definedName>
    <definedName name="ΒΙΣ_Α.Ε." localSheetId="6">#REF!</definedName>
    <definedName name="ΒΙΣ_Α.Ε." localSheetId="5">#REF!</definedName>
    <definedName name="ΒΙΣ_Α.Ε." localSheetId="8">#REF!</definedName>
    <definedName name="ΒΙΣ_Α.Ε.">#REF!</definedName>
    <definedName name="δδδ" localSheetId="0">'[1]00'!$D$17</definedName>
    <definedName name="δδδ" localSheetId="7">#REF!</definedName>
    <definedName name="δδδ" localSheetId="1">'[1]00'!$D$17</definedName>
    <definedName name="δδδ" localSheetId="2">'[1]00'!$D$17</definedName>
    <definedName name="δδδ" localSheetId="6">#REF!</definedName>
    <definedName name="δδδ" localSheetId="5">#REF!</definedName>
    <definedName name="δδδ" localSheetId="8">#REF!</definedName>
    <definedName name="δδδ">#REF!</definedName>
    <definedName name="Ε1163" localSheetId="10">#REF!</definedName>
    <definedName name="Ε1163" localSheetId="7">#REF!</definedName>
    <definedName name="Ε1163" localSheetId="11">#REF!</definedName>
    <definedName name="Ε1163" localSheetId="6">#REF!</definedName>
    <definedName name="Ε1163" localSheetId="5">#REF!</definedName>
    <definedName name="Ε1163" localSheetId="8">#REF!</definedName>
    <definedName name="Ε1163">#REF!</definedName>
    <definedName name="Ε12" localSheetId="10">#REF!</definedName>
    <definedName name="Ε12">#REF!</definedName>
    <definedName name="ΕΑΠΑΙΤΕΝΛΠΙ" localSheetId="10">#REF!</definedName>
    <definedName name="ΕΑΠΑΙΤΕΝΛΠΙ">#REF!</definedName>
    <definedName name="ΕΑΠΑΙΤΕΝΠΕΛΑΤΩ" localSheetId="10">#REF!</definedName>
    <definedName name="ΕΑΠΑΙΤΕΝΠΕΛΑΤΩ">#REF!</definedName>
    <definedName name="ΕΑΠΑΙΤΚΤ" localSheetId="10">#REF!</definedName>
    <definedName name="ΕΑΠΑΙΤΚΤ">#REF!</definedName>
    <definedName name="εεε">#REF!</definedName>
    <definedName name="ΕΙΔΙΕΣΜΕΤΟΧ" localSheetId="10">#REF!</definedName>
    <definedName name="ΕΙΔΙΕΣΜΕΤΟΧ">#REF!</definedName>
    <definedName name="ΕΙΔΙΕΣΟΜΟΛ" localSheetId="10">#REF!</definedName>
    <definedName name="ΕΙΔΙΕΣΟΜΟΛ">#REF!</definedName>
    <definedName name="ΕΛΟΙΠΑΣΤΟΙΧΕΝΕΡ" localSheetId="10">#REF!</definedName>
    <definedName name="ΕΛΟΙΠΑΣΤΟΙΧΕΝΕΡ">#REF!</definedName>
    <definedName name="ΕΜΕΤΟΧΕΣ" localSheetId="10">#REF!</definedName>
    <definedName name="ΕΜΕΤΟΧΕΣ">#REF!</definedName>
    <definedName name="ΕΞΟΠΛΙΤΗΛΕ" localSheetId="10">#REF!</definedName>
    <definedName name="ΕΞΟΠΛΙΤΗΛΕ">#REF!</definedName>
    <definedName name="ΕΟΜΟΛΟΓΙΕΣ" localSheetId="10">#REF!</definedName>
    <definedName name="ΕΟΜΟΛΟΓΙΕΣ">#REF!</definedName>
    <definedName name="ΕΟΦΕΙΛΜΕΤΚΕΦ" localSheetId="10">#REF!</definedName>
    <definedName name="ΕΟΦΕΙΛΜΕΤΚΕΦ">#REF!</definedName>
    <definedName name="ΕΠΑΓΙΑ" localSheetId="10">#REF!</definedName>
    <definedName name="ΕΠΑΓΙΑ">#REF!</definedName>
    <definedName name="ΕΠΙΠΛΑ" localSheetId="10">#REF!</definedName>
    <definedName name="ΕΠΙΠΛΑ">#REF!</definedName>
    <definedName name="ΕΠΙΣΤΟΡΓΑΝΑ" localSheetId="10">#REF!</definedName>
    <definedName name="ΕΠΙΣΤΟΡΓΑΝΑ">#REF!</definedName>
    <definedName name="ΕΠΡΟΠΛΕΞΚΑΙΕΣΕΣΠ" localSheetId="10">#REF!</definedName>
    <definedName name="ΕΠΡΟΠΛΕΞΚΑΙΕΣΕΣΠ">#REF!</definedName>
    <definedName name="Η1305" localSheetId="10">#REF!</definedName>
    <definedName name="Η1305">#REF!</definedName>
    <definedName name="Η39" localSheetId="10">#REF!</definedName>
    <definedName name="Η39">#REF!</definedName>
    <definedName name="Η58" localSheetId="10">#REF!</definedName>
    <definedName name="Η58">#REF!</definedName>
    <definedName name="ημέρες_μήνα" localSheetId="10">#REF!</definedName>
    <definedName name="ημέρες_μήνα">#REF!</definedName>
    <definedName name="ημέρες_περιόδου" localSheetId="10">#REF!</definedName>
    <definedName name="ημέρες_περιόδου">#REF!</definedName>
    <definedName name="ΛΟΙΠΟΣΕΞΟΠΛΙ" localSheetId="10">#REF!</definedName>
    <definedName name="ΛΟΙΠΟΣΕΞΟΠΛΙ">#REF!</definedName>
    <definedName name="ΜΗΧΓΡΑΦΕΙΟΥ" localSheetId="10">#REF!</definedName>
    <definedName name="ΜΗΧΓΡΑΦΕΙΟΥ">#REF!</definedName>
    <definedName name="Ο151" localSheetId="10">#REF!</definedName>
    <definedName name="Ο151">#REF!</definedName>
    <definedName name="ΠΥΠΟΧΛΟΙΠΑΠΙ" localSheetId="10">#REF!</definedName>
    <definedName name="ΠΥΠΟΧΛΟΙΠΑΠΙ">#REF!</definedName>
    <definedName name="ΥΕΞΟΠΛΙΤΗΛΕ" localSheetId="10">#REF!</definedName>
    <definedName name="ΥΕΞΟΠΛΙΤΗΛΕ">#REF!</definedName>
    <definedName name="ΥΕΠΙΠΛΑ" localSheetId="10">#REF!</definedName>
    <definedName name="ΥΕΠΙΠΛΑ">#REF!</definedName>
    <definedName name="ΥΕΠΙΣΤΟΡΓΑΝΑ" localSheetId="10">#REF!</definedName>
    <definedName name="ΥΕΠΙΣΤΟΡΓΑΝΑ">#REF!</definedName>
    <definedName name="ΥΛΟΙΠΟΣΕΞΟΠΛΙ" localSheetId="10">#REF!</definedName>
    <definedName name="ΥΛΟΙΠΟΣΕΞΟΠΛΙ">#REF!</definedName>
    <definedName name="ΥΜΗΧΓΡΑΦΕΙΟΥ" localSheetId="10">#REF!</definedName>
    <definedName name="ΥΜΗΧΓΡΑΦΕΙΟΥ">#REF!</definedName>
    <definedName name="ΥΠΟΛΟΓΙΣΤΕΣ" localSheetId="10">#REF!</definedName>
    <definedName name="ΥΠΟΛΟΓΙΣΤΕΣ">#REF!</definedName>
    <definedName name="ΥΥΠΟΛΟΓΙΣΤΕΣ" localSheetId="10">#REF!</definedName>
    <definedName name="ΥΥΠΟΛΟΓΙΣΤΕΣ">#REF!</definedName>
    <definedName name="ψ14" localSheetId="10">#REF!</definedName>
    <definedName name="ψ14">#REF!</definedName>
    <definedName name="Ψ176" localSheetId="10">#REF!</definedName>
    <definedName name="Ψ176">#REF!</definedName>
    <definedName name="ψ403" localSheetId="10">#REF!</definedName>
    <definedName name="ψ403">#REF!</definedName>
    <definedName name="ψ409" localSheetId="10">#REF!</definedName>
    <definedName name="ψ409">#REF!</definedName>
    <definedName name="ΨΙ112" localSheetId="10">#REF!</definedName>
    <definedName name="ΨΙ11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2" i="19" l="1"/>
  <c r="L32" i="19"/>
  <c r="L69" i="19" l="1"/>
  <c r="K69" i="19"/>
  <c r="N25" i="33" l="1"/>
  <c r="N33" i="33" s="1"/>
  <c r="I13" i="33" l="1"/>
  <c r="J13" i="33"/>
  <c r="K13" i="33"/>
  <c r="L13" i="33"/>
  <c r="I12" i="33"/>
  <c r="J12" i="33"/>
  <c r="M13" i="33"/>
  <c r="M12" i="33"/>
  <c r="L12" i="33"/>
  <c r="K12" i="33"/>
  <c r="I39" i="53" l="1"/>
  <c r="I34" i="53"/>
  <c r="H23" i="53"/>
  <c r="G23" i="53"/>
  <c r="F23" i="53"/>
  <c r="E23" i="53"/>
  <c r="D23" i="53"/>
  <c r="L21" i="11" l="1"/>
  <c r="L14" i="11"/>
  <c r="L13" i="11"/>
  <c r="L20" i="11" l="1"/>
  <c r="K10" i="11" l="1"/>
  <c r="K21" i="11" l="1"/>
  <c r="K20" i="11"/>
  <c r="K14" i="11"/>
  <c r="K13" i="11"/>
  <c r="K25" i="33" l="1"/>
  <c r="K33" i="33" l="1"/>
  <c r="E25" i="33" l="1"/>
  <c r="F25" i="33"/>
  <c r="G25" i="33"/>
  <c r="H25" i="33"/>
  <c r="I25" i="33"/>
  <c r="J25" i="33"/>
  <c r="D25" i="33"/>
  <c r="J14" i="11" l="1"/>
  <c r="J13" i="11"/>
  <c r="J19" i="11" l="1"/>
  <c r="J21" i="11" l="1"/>
  <c r="J20" i="11"/>
  <c r="I12" i="11" l="1"/>
</calcChain>
</file>

<file path=xl/sharedStrings.xml><?xml version="1.0" encoding="utf-8"?>
<sst xmlns="http://schemas.openxmlformats.org/spreadsheetml/2006/main" count="615" uniqueCount="296">
  <si>
    <t>3Q 2022</t>
  </si>
  <si>
    <t>4Q 2022</t>
  </si>
  <si>
    <t>1Q 2023</t>
  </si>
  <si>
    <t>2Q 2023</t>
  </si>
  <si>
    <t>3Q 2023</t>
  </si>
  <si>
    <t>9M 2022</t>
  </si>
  <si>
    <t>FY 2022</t>
  </si>
  <si>
    <t>1H 2023</t>
  </si>
  <si>
    <t>9M 2023</t>
  </si>
  <si>
    <t>in EURm</t>
  </si>
  <si>
    <t>Securities</t>
  </si>
  <si>
    <t>Net Loans</t>
  </si>
  <si>
    <t>Other</t>
  </si>
  <si>
    <t>Deposits</t>
  </si>
  <si>
    <t>RWAs</t>
  </si>
  <si>
    <t>Net Interest Income/Commissions</t>
  </si>
  <si>
    <t>NII</t>
  </si>
  <si>
    <t>Loans</t>
  </si>
  <si>
    <t>Fixed Income Securities</t>
  </si>
  <si>
    <t>Interbank</t>
  </si>
  <si>
    <t>Convertible Bond</t>
  </si>
  <si>
    <t>Net Interest Income</t>
  </si>
  <si>
    <t>Large Corporates</t>
  </si>
  <si>
    <t>SMEs</t>
  </si>
  <si>
    <t>Mortgages</t>
  </si>
  <si>
    <t>Consumer/Credit Cards</t>
  </si>
  <si>
    <t>Commissions</t>
  </si>
  <si>
    <t>LGs</t>
  </si>
  <si>
    <t>Brokerage</t>
  </si>
  <si>
    <t>Mutual Funds</t>
  </si>
  <si>
    <t>Total Gross Loans per segment</t>
  </si>
  <si>
    <t>Large Corporates - Term</t>
  </si>
  <si>
    <t>Large Corporates - Revolving</t>
  </si>
  <si>
    <t>SMEs - Term</t>
  </si>
  <si>
    <t>SMEs - Revolving</t>
  </si>
  <si>
    <t>Loans per industry % on Total Loans</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</si>
  <si>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</si>
  <si>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</si>
  <si>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</si>
  <si>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</si>
  <si>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</si>
  <si>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</si>
  <si>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</si>
  <si>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</si>
  <si>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</si>
  <si>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</si>
  <si>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</si>
  <si>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</si>
  <si>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</si>
  <si>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</si>
  <si>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</si>
  <si>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Education</t>
  </si>
  <si>
    <t>Human health services and social work activities</t>
  </si>
  <si>
    <t>Arts, entertainment and recreation</t>
  </si>
  <si>
    <t>Other services</t>
  </si>
  <si>
    <t>01/01/22-30/09/22</t>
  </si>
  <si>
    <t>01/01/22-31/12/22</t>
  </si>
  <si>
    <t>01/01/23-31/03/23</t>
  </si>
  <si>
    <t>01/01/23-30/06/23</t>
  </si>
  <si>
    <t>01/01/23-30/09/23</t>
  </si>
  <si>
    <t>Disburshments</t>
  </si>
  <si>
    <t>Customer Funds</t>
  </si>
  <si>
    <t>Deposits per Type</t>
  </si>
  <si>
    <t>Sight &amp; Savings</t>
  </si>
  <si>
    <t xml:space="preserve">Time </t>
  </si>
  <si>
    <t>Deposits per Entity</t>
  </si>
  <si>
    <t>Individuals</t>
  </si>
  <si>
    <t>Business</t>
  </si>
  <si>
    <t>Deposits per Segment/Type</t>
  </si>
  <si>
    <t>Retail, Time</t>
  </si>
  <si>
    <t>Asset management balances</t>
  </si>
  <si>
    <t>Bonds</t>
  </si>
  <si>
    <t>Stocks</t>
  </si>
  <si>
    <t>Total Customer Funds</t>
  </si>
  <si>
    <t>Amortised Cost</t>
  </si>
  <si>
    <t>I</t>
  </si>
  <si>
    <t>GGBs</t>
  </si>
  <si>
    <t>FVTPL</t>
  </si>
  <si>
    <t>T-Bills</t>
  </si>
  <si>
    <t>FVTOCI</t>
  </si>
  <si>
    <t>Other sovereigns</t>
  </si>
  <si>
    <t>T</t>
  </si>
  <si>
    <t>P</t>
  </si>
  <si>
    <t>Total Securities</t>
  </si>
  <si>
    <t>Capital</t>
  </si>
  <si>
    <t>Total Capital Ratio</t>
  </si>
  <si>
    <t>Fully Loaded data</t>
  </si>
  <si>
    <t>Common Equity Tier I</t>
  </si>
  <si>
    <t>Total Regulatory Capital</t>
  </si>
  <si>
    <t>Risk Weighted Assets</t>
  </si>
  <si>
    <t>Common Equity Tier I ratio</t>
  </si>
  <si>
    <t>Phased In</t>
  </si>
  <si>
    <t>Credit</t>
  </si>
  <si>
    <t>Market</t>
  </si>
  <si>
    <t>Operational</t>
  </si>
  <si>
    <t>cover</t>
  </si>
  <si>
    <t>FY 2023</t>
  </si>
  <si>
    <t>FY2023</t>
  </si>
  <si>
    <t>01/01/23-31/12/23</t>
  </si>
  <si>
    <t>4Q 2023</t>
  </si>
  <si>
    <t>IFRS9 Stages</t>
  </si>
  <si>
    <t>Business Loans</t>
  </si>
  <si>
    <t>Stage 1</t>
  </si>
  <si>
    <t>Stage 2</t>
  </si>
  <si>
    <t>Stage 3</t>
  </si>
  <si>
    <t>Total Loans</t>
  </si>
  <si>
    <t>Loan Loss Reserve - Business Loans</t>
  </si>
  <si>
    <t>Loan Loss Reserve - Mortgages</t>
  </si>
  <si>
    <t>Loan Loss Reserve - Consumer Loans/Credit Cards</t>
  </si>
  <si>
    <t>Loan Loss Reserve/Total Loans</t>
  </si>
  <si>
    <t>Asset Quality</t>
  </si>
  <si>
    <t>Consumer</t>
  </si>
  <si>
    <t>NPEs per segment</t>
  </si>
  <si>
    <t>NPEs % per segment</t>
  </si>
  <si>
    <t>Loans in arrears &gt;90dpd</t>
  </si>
  <si>
    <t>Loans in arrears &gt;90dpd %</t>
  </si>
  <si>
    <t>Loan Loss Reserve</t>
  </si>
  <si>
    <t>Loan Loss Reserve/Gross Loans</t>
  </si>
  <si>
    <t>Loan Loss Reserve/NPEs</t>
  </si>
  <si>
    <t>Loan Loss Reserve/Loans in arrears &gt;90dpd</t>
  </si>
  <si>
    <t>Collateral</t>
  </si>
  <si>
    <t>Collateral/Gross Loans</t>
  </si>
  <si>
    <t>Collateral/NPEs</t>
  </si>
  <si>
    <t>Collateral/Loans in arrears&gt; 90dpd</t>
  </si>
  <si>
    <t>Group Balance Sheet</t>
  </si>
  <si>
    <t>ASSETS</t>
  </si>
  <si>
    <t>Cash and balances with central bank</t>
  </si>
  <si>
    <t>Due from banks</t>
  </si>
  <si>
    <t>Financial assets at FVTPL</t>
  </si>
  <si>
    <t>Derivative financial instruments</t>
  </si>
  <si>
    <t xml:space="preserve">Loans and advances to customers </t>
  </si>
  <si>
    <t>Financial assets at FVTOCI</t>
  </si>
  <si>
    <t>Debt instruments at amortised cost</t>
  </si>
  <si>
    <t>Investments in associates</t>
  </si>
  <si>
    <t>Property, plant and equipment</t>
  </si>
  <si>
    <t>Intangible assets</t>
  </si>
  <si>
    <t>Right of use assets</t>
  </si>
  <si>
    <t>Deferred tax assets</t>
  </si>
  <si>
    <t>Current tax assets</t>
  </si>
  <si>
    <t>*</t>
  </si>
  <si>
    <t>Other assets</t>
  </si>
  <si>
    <t>Total Assets</t>
  </si>
  <si>
    <t>LIABILITIES</t>
  </si>
  <si>
    <t>Due to central bank</t>
  </si>
  <si>
    <t>Due to banks</t>
  </si>
  <si>
    <t>Due to customers</t>
  </si>
  <si>
    <t>Lease liability</t>
  </si>
  <si>
    <t>Retirement benefit obligation</t>
  </si>
  <si>
    <t>Income tax liability</t>
  </si>
  <si>
    <t>Provisions</t>
  </si>
  <si>
    <t>Other liabilities</t>
  </si>
  <si>
    <t>Total Liabilities</t>
  </si>
  <si>
    <t>EQUITY</t>
  </si>
  <si>
    <t>Share capital</t>
  </si>
  <si>
    <t>Share premium</t>
  </si>
  <si>
    <t>FVTOCI reserve</t>
  </si>
  <si>
    <t>Other reserves</t>
  </si>
  <si>
    <t>Convertible bond loan</t>
  </si>
  <si>
    <t>Retained earnings/(losses)</t>
  </si>
  <si>
    <t>Equity attributable to equity owners of the Bank</t>
  </si>
  <si>
    <t>Non-controlling interests</t>
  </si>
  <si>
    <t>Total Equity</t>
  </si>
  <si>
    <t>Total Liabilities &amp; Equity</t>
  </si>
  <si>
    <t>Group Income Statement</t>
  </si>
  <si>
    <t>Net interest income</t>
  </si>
  <si>
    <t>Net fee and commission income</t>
  </si>
  <si>
    <t>Core Income</t>
  </si>
  <si>
    <t xml:space="preserve">Other income </t>
  </si>
  <si>
    <t>Trading Income</t>
  </si>
  <si>
    <t>Total Net Revenues</t>
  </si>
  <si>
    <t>of which one offs</t>
  </si>
  <si>
    <t>Staff Costs</t>
  </si>
  <si>
    <t>G&amp;A Costs</t>
  </si>
  <si>
    <t>Depreciation</t>
  </si>
  <si>
    <t>Total Operating costs</t>
  </si>
  <si>
    <t>Pre-Provisions Income</t>
  </si>
  <si>
    <t>Pre-Provisions Income adj.</t>
  </si>
  <si>
    <t>Core Pre-Provision Income</t>
  </si>
  <si>
    <t>Profit from Associates</t>
  </si>
  <si>
    <t>Loan Impairments</t>
  </si>
  <si>
    <t>Other Impairments</t>
  </si>
  <si>
    <t>Profit before Tax</t>
  </si>
  <si>
    <t>Income tax</t>
  </si>
  <si>
    <t>Non Controlling Interests</t>
  </si>
  <si>
    <t>Net profit attributable to shareholders</t>
  </si>
  <si>
    <t>Net profit adj.</t>
  </si>
  <si>
    <t>EPS - Reported</t>
  </si>
  <si>
    <t>EPS - Normalized</t>
  </si>
  <si>
    <t>EPS- reported Like for Like</t>
  </si>
  <si>
    <t>EPS- normalized Like for Like</t>
  </si>
  <si>
    <t>Average number of shares</t>
  </si>
  <si>
    <t>Number of shares post SCI</t>
  </si>
  <si>
    <t>BB</t>
  </si>
  <si>
    <t>Gross Business Loans per type</t>
  </si>
  <si>
    <t>Total</t>
  </si>
  <si>
    <t>n/a</t>
  </si>
  <si>
    <t>1Q 2024</t>
  </si>
  <si>
    <t>01/01/24-31/3/24</t>
  </si>
  <si>
    <t>Treasury stock</t>
  </si>
  <si>
    <t>POCI</t>
  </si>
  <si>
    <t>Corporate, Time</t>
  </si>
  <si>
    <t>Deposit rate</t>
  </si>
  <si>
    <t>Impairments</t>
  </si>
  <si>
    <t>2Q 2024</t>
  </si>
  <si>
    <t>1H 2024</t>
  </si>
  <si>
    <t>01/04/24-30/6/24</t>
  </si>
  <si>
    <t>KPIs</t>
  </si>
  <si>
    <t>Net Interest Margin</t>
  </si>
  <si>
    <t>Net Fee margin</t>
  </si>
  <si>
    <t>Cost to Income</t>
  </si>
  <si>
    <t>Cost to Core Income</t>
  </si>
  <si>
    <t>Cost of Risk</t>
  </si>
  <si>
    <t>RoA recurring</t>
  </si>
  <si>
    <t>CET1 FL</t>
  </si>
  <si>
    <t>Total Capital FL</t>
  </si>
  <si>
    <t>Eurosystem funding / Assets</t>
  </si>
  <si>
    <t>Loans to Deposits Ratio</t>
  </si>
  <si>
    <t>Liquidity Coverage Ratio</t>
  </si>
  <si>
    <t>Net Stable Funding Ratio</t>
  </si>
  <si>
    <t>YoY</t>
  </si>
  <si>
    <t>QoQ</t>
  </si>
  <si>
    <t>Corporate, Demand</t>
  </si>
  <si>
    <t>Retail, Demand</t>
  </si>
  <si>
    <t>RoTE reported</t>
  </si>
  <si>
    <t>RoTE on a like for like basis</t>
  </si>
  <si>
    <t>Credit Expansion</t>
  </si>
  <si>
    <t>Glossary - Definition of alternative performance measures (APMs)</t>
  </si>
  <si>
    <t>Adjusted net profit: Net profit/loss adjusted after adding back one off expenses or deducting one off revenues</t>
  </si>
  <si>
    <t>Basic Earnings per share (EPS): Net profit attributable to ordinary shareholders divided by the weighted average number of shares</t>
  </si>
  <si>
    <t>Common Equity Tier 1 (CET1):  Common Equity Tier I regulatory capital as defined by Regulation (EU) No 575/2013 as in force. based on the transitional rules for the reported period. divided by total Risk Weighted Assets (RWA)</t>
  </si>
  <si>
    <t>Core operating income: The total of net interest income. net banking fee and commission income and income from non banking services</t>
  </si>
  <si>
    <t>Cost to core income ratio: Total operating expenses divided by total core operating income.</t>
  </si>
  <si>
    <t>Cost to Income ratio: Total operating expenses divided by total operating income</t>
  </si>
  <si>
    <t>Cost of Risk (CoR): Impairment charge in the P&amp;L, annualized, divided by the average net loans over the period</t>
  </si>
  <si>
    <t>Earnings per share (EPS) underlying: Net profit attributable to ordinary shareholders excluding one off items, divided by the number of shares that resulted post the latest share capital increase</t>
  </si>
  <si>
    <t>Fees and commissions: The total of net banking fee and commission income and income from non banking services of the reported period</t>
  </si>
  <si>
    <t>Fully Loaded Common Equity Tier 1: Common Equity Tier I regulatory capital as defined by Regulation (EU) No 575/2013 as in force without the application of the relevant transitional rules for the reported period. divided by total Risk Weighted Assets (RWA)</t>
  </si>
  <si>
    <t xml:space="preserve">Gross Loans: Loans and advances to customers at amortised cost before expected credit loss allowance for impairment on loans and advances to customers at amortized cost and Loans and advances to customers mandatorily measured at FVTPL </t>
  </si>
  <si>
    <t>Liquidity Coverage Ratio (LCR): total amount of high quality liquid assets over the net liquidity outflows for a 30-day stress period</t>
  </si>
  <si>
    <t>Loans to Deposits ratio (L/D): Loans and advances to customers at amortised cost divided by due to customers at the end of the reported period</t>
  </si>
  <si>
    <t>Impairments on loans: Impairment charge for expected credit loss</t>
  </si>
  <si>
    <t>Net Loans: Gross loans and advances to customers at amortised cost after ECL allowance for impairments</t>
  </si>
  <si>
    <t>Net interest income: the net interest income from interest bearing assets for the reported period</t>
  </si>
  <si>
    <t>Net interest margin (NIM): the net interest income, annualized divided by the average balance of total assets</t>
  </si>
  <si>
    <t>Net interest margin (NIM) risk adjusted: NIM minus CoR</t>
  </si>
  <si>
    <t>Net profit on a recurring basis: Net profit/loss attributable to ordinary shareholders excluding one-off items</t>
  </si>
  <si>
    <t xml:space="preserve">Net Stable Funding Ratio (NSFR): The NSFR refers to the portion of liabilities and capital expected to be sustainable over the time horizon considered by the NSFR over the amount of stable funding that must be allocated to the various assets, based on their liquidity characteristics and residual maturities </t>
  </si>
  <si>
    <t>Non performing exposures (NPEs): as per EBA guidelines, non performing exposures are exposures in arrears of more than 90 days past due or for which the debtor is unlikely to pay its credit obligations in full without realization of collateral, regardless of the existence of any past-due amount or of the number of days past due</t>
  </si>
  <si>
    <t>Non performing loans (NPLs): Loans and advances to customers at amortised cost in arrears for 90 days or more</t>
  </si>
  <si>
    <t>NPE ratio: NPEs divided by Gross Loans</t>
  </si>
  <si>
    <t>NPL ratio: NPLs divided by Gross Loans</t>
  </si>
  <si>
    <t>NPE coverage: ECL allowance for loans and advances to customers divided by NPEs, excluding loans and advances to customers mandatorily measured at FVTPL, at year/period end</t>
  </si>
  <si>
    <t>NPL coverage: ECL allowance for loans and advances to customers divided by NPLs, excluding loans and advances to customers mandatorily measured at FVTPL, at year/period end</t>
  </si>
  <si>
    <t>Risk weighted assets (RWAs): Assets and off-balance-sheet exposures, weighted according to risk factors based on Regulation (EU) No 575/2013</t>
  </si>
  <si>
    <t>Tangible equity: Equity attributable to shareholders less goodwill, software and other intangible assets</t>
  </si>
  <si>
    <t>Return on tangible equity (RoTE): net profit annualized divided by average tangible equity for the period</t>
  </si>
  <si>
    <t>Return on tangible equity (RoTE) underlying: net profit excluding one off items, annualized divided by average tangible equity for the period</t>
  </si>
  <si>
    <t>Contents</t>
  </si>
  <si>
    <t>1. Dashboard</t>
  </si>
  <si>
    <t>2. KPIs</t>
  </si>
  <si>
    <t>3. Balance Sheet</t>
  </si>
  <si>
    <t>4. Income Statement</t>
  </si>
  <si>
    <t>5. NII-Fees</t>
  </si>
  <si>
    <t>6. Loan Book</t>
  </si>
  <si>
    <t>7. Customer Funds</t>
  </si>
  <si>
    <t>8. Securities</t>
  </si>
  <si>
    <t>9. Capital</t>
  </si>
  <si>
    <t>Investor Relations</t>
  </si>
  <si>
    <t>investors@optimabank.gr</t>
  </si>
  <si>
    <t>10. Asset Quality</t>
  </si>
  <si>
    <t>11. IFRS 9 stages</t>
  </si>
  <si>
    <t>12. Glossary</t>
  </si>
  <si>
    <t>Net Fee Income</t>
  </si>
  <si>
    <t>TE (€mn) including SCI</t>
  </si>
  <si>
    <t>Tangible Equity (€mn) reported</t>
  </si>
  <si>
    <t>9M 2024</t>
  </si>
  <si>
    <t>3Q 2024</t>
  </si>
  <si>
    <t>01/01/24-30/09/24</t>
  </si>
  <si>
    <t>RoRWAs</t>
  </si>
  <si>
    <t>Capital figures include profit for the period and dividend provisions</t>
  </si>
  <si>
    <t>FY 2024</t>
  </si>
  <si>
    <t>4Q 2024</t>
  </si>
  <si>
    <t>01/01/24-31/12/24</t>
  </si>
  <si>
    <t>CET1 Phased in</t>
  </si>
  <si>
    <t>Total Capital Phased in</t>
  </si>
  <si>
    <t>BB-Term</t>
  </si>
  <si>
    <t>BB-Revolving</t>
  </si>
  <si>
    <t>Other/Consumer</t>
  </si>
  <si>
    <t>Loans Weighted Rates per quarter</t>
  </si>
  <si>
    <t>1Q 2025 Results</t>
  </si>
  <si>
    <t>1Q 2025</t>
  </si>
  <si>
    <t>-</t>
  </si>
  <si>
    <t>n/m</t>
  </si>
  <si>
    <t>01/01/25-31/3/25</t>
  </si>
  <si>
    <t>BB - Term</t>
  </si>
  <si>
    <t>BB - Revolving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</si>
</sst>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3" formatCode="_-* #,##0.00_-;\-* #,##0.00_-;_-* &quot;-&quot;??_-;_-@_-"/>
    <numFmt numFmtId="164" formatCode="0.000"/>
    <numFmt numFmtId="165" formatCode="0.0%"/>
    <numFmt numFmtId="166" formatCode="0.0"/>
    <numFmt numFmtId="167" formatCode="_-* #,##0_-;\-* #,##0_-;_-* &quot;-&quot;??_-;_-@_-"/>
    <numFmt numFmtId="168" formatCode="_-* #,##0.00\ _€_-;\-* #,##0.00\ _€_-;_-* &quot;-&quot;??\ _€_-;_-@_-"/>
    <numFmt numFmtId="169" formatCode="#,##0_ ;[Red]\-#,##0\ "/>
    <numFmt numFmtId="170" formatCode="#,##0.0_ ;[Red]\-#,##0.0\ "/>
    <numFmt numFmtId="171" formatCode="_-* #,##0.0_-;\-* #,##0.0_-;_-* &quot;-&quot;??_-;_-@_-"/>
    <numFmt numFmtId="172" formatCode="_-* #,##0.0\ _€_-;\-* #,##0.0\ _€_-;_-* &quot;-&quot;?\ _€_-;_-@_-"/>
    <numFmt numFmtId="173" formatCode="_-* #,##0.000_-;\-* #,##0.000_-;_-* &quot;-&quot;??_-;_-@_-"/>
    <numFmt numFmtId="174" formatCode="_-* #,##0.0\ _€_-;\-* #,##0.0\ _€_-;_-* &quot;-&quot;??\ _€_-;_-@_-"/>
    <numFmt numFmtId="175" formatCode="_-* #,##0.000000_-;\-* #,##0.000000_-;_-* &quot;-&quot;??_-;_-@_-"/>
    <numFmt numFmtId="176" formatCode="0.0000%"/>
    <numFmt numFmtId="177" formatCode="0.00000000000000%"/>
    <numFmt numFmtId="178" formatCode="0.0000"/>
    <numFmt numFmtId="179" formatCode="#,##0.00_ ;[Red]\-#,##0.00\ "/>
    <numFmt numFmtId="180" formatCode="_-* #,##0.00\ _€_-;\-* #,##0.00\ _€_-;_-* &quot;-&quot;?\ _€_-;_-@_-"/>
    <numFmt numFmtId="181" formatCode="_-* #,##0.0000\ _€_-;\-* #,##0.0000\ _€_-;_-* &quot;-&quot;??\ _€_-;_-@_-"/>
    <numFmt numFmtId="182" formatCode="#,##0.0_ ;\-#,##0.0\ "/>
    <numFmt numFmtId="183" formatCode="_-* #,##0\ _€_-;\-* #,##0\ _€_-;_-* &quot;-&quot;??\ _€_-;_-@_-"/>
    <numFmt numFmtId="184" formatCode="_-* #,##0.00000_-;\-* #,##0.00000_-;_-* &quot;-&quot;??_-;_-@_-"/>
    <numFmt numFmtId="185" formatCode="#,##0.000_ ;[Red]\-#,##0.000\ "/>
  </numFmts>
  <fonts count="48">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b/>
      <sz val="18"/>
      <color rgb="FFFF7D00"/>
      <name val="Calibri"/>
      <family val="2"/>
      <charset val="161"/>
      <scheme val="minor"/>
    </font>
    <font>
      <sz val="10"/>
      <color rgb="FFFF7D00"/>
      <name val="Calibri"/>
      <family val="2"/>
      <charset val="161"/>
      <scheme val="minor"/>
    </font>
    <font>
      <b/>
      <sz val="10"/>
      <color rgb="FFFF7D00"/>
      <name val="Calibri"/>
      <family val="2"/>
      <charset val="161"/>
      <scheme val="minor"/>
    </font>
    <font>
      <sz val="10"/>
      <name val="Arial"/>
      <family val="2"/>
      <charset val="161"/>
    </font>
    <font>
      <sz val="11"/>
      <color rgb="FF2F0037"/>
      <name val="Calibri"/>
      <family val="2"/>
      <charset val="161"/>
      <scheme val="minor"/>
    </font>
    <font>
      <b/>
      <sz val="11"/>
      <color rgb="FF2F0037"/>
      <name val="Calibri"/>
      <family val="2"/>
      <charset val="161"/>
      <scheme val="minor"/>
    </font>
    <font>
      <u/>
      <sz val="11"/>
      <color theme="10"/>
      <name val="Calibri"/>
      <family val="2"/>
      <charset val="161"/>
      <scheme val="minor"/>
    </font>
    <font>
      <b/>
      <sz val="11"/>
      <color rgb="FFFF7D00"/>
      <name val="Calibri"/>
      <family val="2"/>
      <charset val="161"/>
      <scheme val="minor"/>
    </font>
    <font>
      <sz val="10"/>
      <color theme="1"/>
      <name val="Calibri"/>
      <family val="2"/>
      <charset val="161"/>
      <scheme val="minor"/>
    </font>
    <font>
      <b/>
      <sz val="10"/>
      <color rgb="FF2F0037"/>
      <name val="Calibri"/>
      <family val="2"/>
      <charset val="161"/>
      <scheme val="minor"/>
    </font>
    <font>
      <sz val="10"/>
      <color rgb="FF2F0037"/>
      <name val="Calibri"/>
      <family val="2"/>
      <charset val="161"/>
      <scheme val="minor"/>
    </font>
    <font>
      <b/>
      <sz val="18"/>
      <color rgb="FF36174D"/>
      <name val="Calibri"/>
      <family val="2"/>
      <charset val="161"/>
      <scheme val="minor"/>
    </font>
    <font>
      <sz val="11"/>
      <color rgb="FFFFC000"/>
      <name val="Calibri"/>
      <family val="2"/>
      <charset val="161"/>
      <scheme val="minor"/>
    </font>
    <font>
      <sz val="11"/>
      <color rgb="FFFF0000"/>
      <name val="Calibri"/>
      <family val="2"/>
      <charset val="161"/>
      <scheme val="minor"/>
    </font>
    <font>
      <b/>
      <sz val="11"/>
      <color rgb="FFFF0000"/>
      <name val="Calibri"/>
      <family val="2"/>
      <charset val="161"/>
      <scheme val="minor"/>
    </font>
    <font>
      <i/>
      <sz val="11"/>
      <color theme="1"/>
      <name val="Calibri"/>
      <family val="2"/>
      <charset val="161"/>
      <scheme val="minor"/>
    </font>
    <font>
      <i/>
      <sz val="11"/>
      <color rgb="FF2F0037"/>
      <name val="Calibri"/>
      <family val="2"/>
      <charset val="161"/>
      <scheme val="minor"/>
    </font>
    <font>
      <u/>
      <sz val="10"/>
      <color theme="10"/>
      <name val="Arial"/>
      <family val="2"/>
      <charset val="161"/>
    </font>
    <font>
      <b/>
      <sz val="11"/>
      <color theme="1"/>
      <name val="Helvetica neue"/>
      <charset val="161"/>
    </font>
    <font>
      <sz val="11"/>
      <color theme="1"/>
      <name val="Helvetica neue"/>
      <charset val="161"/>
    </font>
    <font>
      <sz val="10"/>
      <color rgb="FF2F0037"/>
      <name val="Helvetica neue"/>
      <charset val="161"/>
    </font>
    <font>
      <sz val="10"/>
      <color theme="1"/>
      <name val="Helvetica neue"/>
      <charset val="161"/>
    </font>
    <font>
      <b/>
      <sz val="10"/>
      <color rgb="FF2F0037"/>
      <name val="Helvetica neue"/>
      <charset val="161"/>
    </font>
    <font>
      <b/>
      <sz val="10"/>
      <color theme="1"/>
      <name val="Helvetica neue"/>
      <charset val="161"/>
    </font>
    <font>
      <b/>
      <sz val="11"/>
      <color theme="0"/>
      <name val="Calibri"/>
      <family val="2"/>
      <charset val="161"/>
      <scheme val="minor"/>
    </font>
    <font>
      <sz val="16"/>
      <color rgb="FFFF7D00"/>
      <name val="Calibri"/>
      <family val="2"/>
      <charset val="161"/>
      <scheme val="minor"/>
    </font>
    <font>
      <b/>
      <sz val="28"/>
      <color rgb="FFFF7D00"/>
      <name val="Calibri"/>
      <family val="2"/>
      <charset val="161"/>
      <scheme val="minor"/>
    </font>
    <font>
      <b/>
      <sz val="16"/>
      <color theme="5"/>
      <name val="Calibri"/>
      <family val="2"/>
      <charset val="161"/>
      <scheme val="minor"/>
    </font>
    <font>
      <b/>
      <sz val="16"/>
      <color rgb="FFFF7D00"/>
      <name val="Calibri"/>
      <family val="2"/>
      <charset val="161"/>
      <scheme val="minor"/>
    </font>
    <font>
      <u/>
      <sz val="11"/>
      <color theme="1"/>
      <name val="Calibri"/>
      <family val="2"/>
      <charset val="161"/>
      <scheme val="minor"/>
    </font>
    <font>
      <sz val="16"/>
      <color theme="5"/>
      <name val="Calibri"/>
      <family val="2"/>
      <charset val="161"/>
      <scheme val="minor"/>
    </font>
    <font>
      <u/>
      <sz val="11"/>
      <color theme="5"/>
      <name val="Calibri"/>
      <family val="2"/>
      <charset val="161"/>
      <scheme val="minor"/>
    </font>
    <font>
      <sz val="11"/>
      <name val="Calibri"/>
      <family val="2"/>
      <charset val="161"/>
      <scheme val="minor"/>
    </font>
    <font>
      <b/>
      <u/>
      <sz val="12"/>
      <color theme="10"/>
      <name val="Calibri"/>
      <family val="2"/>
      <charset val="161"/>
      <scheme val="minor"/>
    </font>
    <font>
      <b/>
      <u/>
      <sz val="11"/>
      <color theme="10"/>
      <name val="Calibri"/>
      <family val="2"/>
      <charset val="161"/>
      <scheme val="minor"/>
    </font>
    <font>
      <sz val="11"/>
      <color rgb="FFFF7D00"/>
      <name val="Calibri"/>
      <family val="2"/>
      <charset val="161"/>
      <scheme val="minor"/>
    </font>
    <font>
      <b/>
      <u/>
      <sz val="16"/>
      <color theme="10"/>
      <name val="Calibri"/>
      <family val="2"/>
      <charset val="161"/>
      <scheme val="minor"/>
    </font>
    <font>
      <sz val="10"/>
      <color theme="1"/>
      <name val="Calibri"/>
      <family val="2"/>
      <charset val="161"/>
    </font>
    <font>
      <b/>
      <sz val="10"/>
      <color rgb="FF36174D"/>
      <name val="Calibri"/>
      <family val="2"/>
      <charset val="161"/>
    </font>
    <font>
      <b/>
      <sz val="10"/>
      <color rgb="FFFF7D00"/>
      <name val="Calibri"/>
      <family val="2"/>
      <charset val="161"/>
    </font>
    <font>
      <u/>
      <sz val="11"/>
      <color theme="10"/>
      <name val="Calibri"/>
      <family val="2"/>
      <charset val="161"/>
    </font>
    <font>
      <sz val="10"/>
      <color rgb="FFFF7D00"/>
      <name val="Calibri"/>
      <family val="2"/>
      <charset val="161"/>
    </font>
    <font>
      <b/>
      <sz val="10"/>
      <color rgb="FF2F0037"/>
      <name val="Calibri"/>
      <family val="2"/>
      <charset val="161"/>
    </font>
    <font>
      <b/>
      <sz val="10"/>
      <color theme="1"/>
      <name val="Calibri"/>
      <family val="2"/>
      <charset val="161"/>
    </font>
    <font>
      <sz val="10"/>
      <color rgb="FF2F0037"/>
      <name val="Calibri"/>
      <family val="2"/>
      <charset val="161"/>
    </font>
  </fonts>
  <fills count="8">
    <fill>
      <patternFill patternType="none"/>
    </fill>
    <fill>
      <patternFill patternType="gray125"/>
    </fill>
    <fill>
      <patternFill patternType="solid">
        <fgColor theme="0"/>
        <bgColor indexed="64"/>
      </patternFill>
    </fill>
    <fill>
      <patternFill patternType="solid">
        <fgColor rgb="FF2F0037"/>
        <bgColor auto="1"/>
      </patternFill>
    </fill>
    <fill>
      <patternFill patternType="solid">
        <fgColor rgb="FF2F0037"/>
        <bgColor indexed="64"/>
      </patternFill>
    </fill>
    <fill>
      <patternFill patternType="solid">
        <fgColor theme="5" tint="0.79998168889431442"/>
        <bgColor indexed="64"/>
      </patternFill>
    </fill>
    <fill>
      <patternFill patternType="solid">
        <fgColor rgb="FFFF7D00"/>
        <bgColor indexed="64"/>
      </patternFill>
    </fill>
    <fill>
      <patternFill patternType="solid">
        <fgColor theme="5"/>
        <bgColor indexed="64"/>
      </patternFill>
    </fill>
  </fills>
  <borders count="3">
    <border>
      <left/>
      <right/>
      <top/>
      <bottom/>
      <diagonal/>
    </border>
    <border>
      <left/>
      <right/>
      <top/>
      <bottom style="thin">
        <color auto="1"/>
      </bottom>
      <diagonal/>
    </border>
    <border>
      <left/>
      <right/>
      <top/>
      <bottom style="medium">
        <color theme="5"/>
      </bottom>
      <diagonal/>
    </border>
  </borders>
  <cellStyleXfs count="14">
    <xf numFmtId="0" fontId="0" fillId="0" borderId="0"/>
    <xf numFmtId="0" fontId="6" fillId="0" borderId="0"/>
    <xf numFmtId="0" fontId="9"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6" fillId="0" borderId="0"/>
    <xf numFmtId="0" fontId="9"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20" fillId="0" borderId="0" applyNumberFormat="0" applyFill="0" applyBorder="0" applyAlignment="0" applyProtection="0"/>
    <xf numFmtId="0" fontId="1" fillId="0" borderId="0"/>
    <xf numFmtId="9" fontId="6" fillId="0" borderId="0" applyFont="0" applyFill="0" applyBorder="0" applyAlignment="0" applyProtection="0"/>
    <xf numFmtId="0" fontId="6" fillId="0" borderId="0"/>
    <xf numFmtId="0" fontId="6" fillId="0" borderId="0"/>
  </cellStyleXfs>
  <cellXfs count="319">
    <xf numFmtId="0" fontId="0" fillId="0" borderId="0" xfId="0"/>
    <xf numFmtId="0" fontId="0" fillId="2" borderId="0" xfId="0" applyFill="1"/>
    <xf numFmtId="0" fontId="3" fillId="3" borderId="0" xfId="0" applyFont="1" applyFill="1" applyAlignment="1">
      <alignment vertical="center"/>
    </xf>
    <xf numFmtId="0" fontId="4" fillId="4" borderId="0" xfId="0" applyFont="1" applyFill="1"/>
    <xf numFmtId="0" fontId="5" fillId="4" borderId="0" xfId="0" applyFont="1" applyFill="1" applyAlignment="1">
      <alignment horizontal="right"/>
    </xf>
    <xf numFmtId="164" fontId="7" fillId="2" borderId="0" xfId="1" applyNumberFormat="1" applyFont="1" applyFill="1" applyAlignment="1">
      <alignment horizontal="left" vertical="center" wrapText="1"/>
    </xf>
    <xf numFmtId="166" fontId="7" fillId="2" borderId="0" xfId="1" applyNumberFormat="1" applyFont="1" applyFill="1" applyAlignment="1">
      <alignment horizontal="right" vertical="center" wrapText="1"/>
    </xf>
    <xf numFmtId="0" fontId="11" fillId="2" borderId="0" xfId="0" applyFont="1" applyFill="1"/>
    <xf numFmtId="169" fontId="0" fillId="2" borderId="0" xfId="0" applyNumberFormat="1" applyFill="1" applyAlignment="1">
      <alignment horizontal="right"/>
    </xf>
    <xf numFmtId="0" fontId="3" fillId="3" borderId="0" xfId="0" applyFont="1" applyFill="1"/>
    <xf numFmtId="169" fontId="3" fillId="3" borderId="0" xfId="0" applyNumberFormat="1" applyFont="1" applyFill="1" applyAlignment="1">
      <alignment horizontal="right"/>
    </xf>
    <xf numFmtId="0" fontId="5" fillId="4" borderId="0" xfId="0" applyFont="1" applyFill="1"/>
    <xf numFmtId="164" fontId="13" fillId="2" borderId="0" xfId="1" applyNumberFormat="1" applyFont="1" applyFill="1" applyAlignment="1">
      <alignment horizontal="left" wrapText="1"/>
    </xf>
    <xf numFmtId="0" fontId="0" fillId="4" borderId="0" xfId="0" applyFill="1"/>
    <xf numFmtId="0" fontId="2" fillId="2" borderId="0" xfId="0" applyFont="1" applyFill="1"/>
    <xf numFmtId="170" fontId="0" fillId="2" borderId="0" xfId="0" applyNumberFormat="1" applyFill="1"/>
    <xf numFmtId="169" fontId="0" fillId="2" borderId="0" xfId="0" applyNumberFormat="1" applyFill="1"/>
    <xf numFmtId="0" fontId="0" fillId="2" borderId="0" xfId="0" applyFill="1" applyAlignment="1">
      <alignment horizontal="right"/>
    </xf>
    <xf numFmtId="0" fontId="3" fillId="3" borderId="0" xfId="0" applyFont="1" applyFill="1" applyAlignment="1">
      <alignment horizontal="right"/>
    </xf>
    <xf numFmtId="0" fontId="3" fillId="3" borderId="1" xfId="0" applyFont="1" applyFill="1" applyBorder="1"/>
    <xf numFmtId="0" fontId="3" fillId="3" borderId="1" xfId="0" applyFont="1" applyFill="1" applyBorder="1" applyAlignment="1">
      <alignment horizontal="right"/>
    </xf>
    <xf numFmtId="0" fontId="14" fillId="3" borderId="0" xfId="0" applyFont="1" applyFill="1" applyAlignment="1">
      <alignment vertical="center"/>
    </xf>
    <xf numFmtId="164" fontId="13" fillId="2" borderId="0" xfId="1" applyNumberFormat="1" applyFont="1" applyFill="1" applyAlignment="1">
      <alignment horizontal="left" vertical="center" wrapText="1" indent="1"/>
    </xf>
    <xf numFmtId="3" fontId="11" fillId="2" borderId="0" xfId="0" applyNumberFormat="1" applyFont="1" applyFill="1" applyAlignment="1">
      <alignment horizontal="center"/>
    </xf>
    <xf numFmtId="3" fontId="0" fillId="2" borderId="0" xfId="0" applyNumberFormat="1" applyFill="1" applyAlignment="1">
      <alignment horizontal="center"/>
    </xf>
    <xf numFmtId="164" fontId="12" fillId="2" borderId="0" xfId="1" applyNumberFormat="1" applyFont="1" applyFill="1" applyAlignment="1">
      <alignment horizontal="left" vertical="center" wrapText="1"/>
    </xf>
    <xf numFmtId="0" fontId="15" fillId="2" borderId="0" xfId="0" applyFont="1" applyFill="1"/>
    <xf numFmtId="0" fontId="14" fillId="3" borderId="0" xfId="0" applyFont="1" applyFill="1"/>
    <xf numFmtId="0" fontId="9" fillId="2" borderId="0" xfId="6" applyFill="1"/>
    <xf numFmtId="0" fontId="3" fillId="4" borderId="0" xfId="0" applyFont="1" applyFill="1"/>
    <xf numFmtId="0" fontId="17" fillId="2" borderId="0" xfId="0" applyFont="1" applyFill="1"/>
    <xf numFmtId="166" fontId="0" fillId="2" borderId="0" xfId="0" applyNumberFormat="1" applyFill="1"/>
    <xf numFmtId="0" fontId="3" fillId="3" borderId="0" xfId="0" applyFont="1" applyFill="1" applyAlignment="1">
      <alignment horizontal="left" vertical="center"/>
    </xf>
    <xf numFmtId="171" fontId="7" fillId="2" borderId="0" xfId="7" applyNumberFormat="1" applyFont="1" applyFill="1" applyAlignment="1">
      <alignment horizontal="center" vertical="center" wrapText="1"/>
    </xf>
    <xf numFmtId="171" fontId="0" fillId="2" borderId="0" xfId="7" applyNumberFormat="1" applyFont="1" applyFill="1" applyAlignment="1">
      <alignment horizontal="center" vertical="center"/>
    </xf>
    <xf numFmtId="164" fontId="19" fillId="2" borderId="0" xfId="1" applyNumberFormat="1" applyFont="1" applyFill="1" applyAlignment="1">
      <alignment horizontal="left" vertical="center" wrapText="1" indent="1"/>
    </xf>
    <xf numFmtId="171" fontId="19" fillId="2" borderId="0" xfId="7" applyNumberFormat="1" applyFont="1" applyFill="1" applyAlignment="1">
      <alignment horizontal="center" vertical="center" wrapText="1"/>
    </xf>
    <xf numFmtId="171" fontId="18" fillId="2" borderId="0" xfId="7" applyNumberFormat="1" applyFont="1" applyFill="1" applyAlignment="1">
      <alignment horizontal="center" vertical="center"/>
    </xf>
    <xf numFmtId="43" fontId="0" fillId="2" borderId="0" xfId="7" applyFont="1" applyFill="1"/>
    <xf numFmtId="167" fontId="0" fillId="2" borderId="0" xfId="7" applyNumberFormat="1" applyFont="1" applyFill="1"/>
    <xf numFmtId="171" fontId="0" fillId="2" borderId="0" xfId="0" applyNumberFormat="1" applyFill="1"/>
    <xf numFmtId="2" fontId="0" fillId="2" borderId="0" xfId="0" applyNumberFormat="1" applyFill="1"/>
    <xf numFmtId="9" fontId="2" fillId="2" borderId="0" xfId="8" applyFont="1" applyFill="1"/>
    <xf numFmtId="9" fontId="0" fillId="2" borderId="0" xfId="8" applyFont="1" applyFill="1" applyAlignment="1">
      <alignment horizontal="right"/>
    </xf>
    <xf numFmtId="0" fontId="8" fillId="2" borderId="0" xfId="0" applyFont="1" applyFill="1"/>
    <xf numFmtId="0" fontId="7" fillId="2" borderId="0" xfId="0" applyFont="1" applyFill="1"/>
    <xf numFmtId="166" fontId="7" fillId="2" borderId="0" xfId="7" applyNumberFormat="1" applyFont="1" applyFill="1" applyBorder="1" applyAlignment="1">
      <alignment vertical="center"/>
    </xf>
    <xf numFmtId="166" fontId="7" fillId="2" borderId="0" xfId="0" applyNumberFormat="1" applyFont="1" applyFill="1" applyAlignment="1">
      <alignment vertical="center"/>
    </xf>
    <xf numFmtId="166" fontId="7" fillId="2" borderId="0" xfId="0" applyNumberFormat="1" applyFont="1" applyFill="1" applyAlignment="1">
      <alignment horizontal="right" vertical="center"/>
    </xf>
    <xf numFmtId="171" fontId="7" fillId="2" borderId="0" xfId="7" applyNumberFormat="1" applyFont="1" applyFill="1" applyBorder="1" applyAlignment="1">
      <alignment horizontal="right" vertical="center" wrapText="1"/>
    </xf>
    <xf numFmtId="171" fontId="7" fillId="2" borderId="0" xfId="7" applyNumberFormat="1" applyFont="1" applyFill="1" applyBorder="1" applyAlignment="1">
      <alignment horizontal="right" vertical="center"/>
    </xf>
    <xf numFmtId="168" fontId="16" fillId="2" borderId="0" xfId="0" applyNumberFormat="1" applyFont="1" applyFill="1"/>
    <xf numFmtId="9" fontId="7" fillId="2" borderId="0" xfId="8" applyFont="1" applyFill="1" applyBorder="1"/>
    <xf numFmtId="172" fontId="16" fillId="2" borderId="0" xfId="0" applyNumberFormat="1" applyFont="1" applyFill="1"/>
    <xf numFmtId="171" fontId="7" fillId="2" borderId="0" xfId="7" applyNumberFormat="1" applyFont="1" applyFill="1" applyBorder="1" applyAlignment="1">
      <alignment horizontal="left" vertical="center" wrapText="1"/>
    </xf>
    <xf numFmtId="9" fontId="7" fillId="2" borderId="0" xfId="8" applyFont="1" applyFill="1" applyBorder="1" applyAlignment="1">
      <alignment horizontal="right" vertical="center" wrapText="1"/>
    </xf>
    <xf numFmtId="164" fontId="8" fillId="2" borderId="0" xfId="1" applyNumberFormat="1" applyFont="1" applyFill="1" applyAlignment="1">
      <alignment horizontal="left" vertical="center" wrapText="1"/>
    </xf>
    <xf numFmtId="171" fontId="8" fillId="2" borderId="0" xfId="7" applyNumberFormat="1" applyFont="1" applyFill="1" applyBorder="1" applyAlignment="1">
      <alignment horizontal="left" vertical="center" wrapText="1"/>
    </xf>
    <xf numFmtId="173" fontId="7" fillId="2" borderId="0" xfId="7" applyNumberFormat="1" applyFont="1" applyFill="1" applyBorder="1" applyAlignment="1">
      <alignment horizontal="left" vertical="center" wrapText="1"/>
    </xf>
    <xf numFmtId="171" fontId="17" fillId="2" borderId="0" xfId="7" applyNumberFormat="1" applyFont="1" applyFill="1" applyBorder="1" applyAlignment="1">
      <alignment horizontal="left" vertical="center" wrapText="1"/>
    </xf>
    <xf numFmtId="171" fontId="0" fillId="2" borderId="0" xfId="7" applyNumberFormat="1" applyFont="1" applyFill="1" applyBorder="1" applyAlignment="1">
      <alignment horizontal="center" vertical="center"/>
    </xf>
    <xf numFmtId="171" fontId="8" fillId="2" borderId="0" xfId="7" applyNumberFormat="1" applyFont="1" applyFill="1" applyAlignment="1">
      <alignment horizontal="center" vertical="center" wrapText="1"/>
    </xf>
    <xf numFmtId="2" fontId="8" fillId="2" borderId="0" xfId="1" applyNumberFormat="1" applyFont="1" applyFill="1" applyAlignment="1">
      <alignment horizontal="left" vertical="center" wrapText="1"/>
    </xf>
    <xf numFmtId="2" fontId="8" fillId="2" borderId="0" xfId="7" applyNumberFormat="1" applyFont="1" applyFill="1" applyAlignment="1">
      <alignment horizontal="right" vertical="center" wrapText="1"/>
    </xf>
    <xf numFmtId="166" fontId="8" fillId="2" borderId="0" xfId="1" applyNumberFormat="1" applyFont="1" applyFill="1" applyAlignment="1">
      <alignment horizontal="right" vertical="center" wrapText="1"/>
    </xf>
    <xf numFmtId="9" fontId="0" fillId="2" borderId="0" xfId="8" applyFont="1" applyFill="1"/>
    <xf numFmtId="0" fontId="10" fillId="4" borderId="0" xfId="0" applyFont="1" applyFill="1"/>
    <xf numFmtId="174" fontId="0" fillId="4" borderId="0" xfId="0" applyNumberFormat="1" applyFill="1"/>
    <xf numFmtId="0" fontId="0" fillId="4" borderId="0" xfId="0" applyFill="1" applyAlignment="1">
      <alignment horizontal="right"/>
    </xf>
    <xf numFmtId="169" fontId="0" fillId="4" borderId="0" xfId="0" applyNumberFormat="1" applyFill="1" applyAlignment="1">
      <alignment horizontal="right"/>
    </xf>
    <xf numFmtId="3" fontId="0" fillId="4" borderId="0" xfId="0" applyNumberFormat="1" applyFill="1"/>
    <xf numFmtId="168" fontId="0" fillId="2" borderId="0" xfId="0" applyNumberFormat="1" applyFill="1"/>
    <xf numFmtId="175" fontId="7" fillId="2" borderId="0" xfId="7" applyNumberFormat="1" applyFont="1" applyFill="1" applyAlignment="1">
      <alignment horizontal="center" vertical="center" wrapText="1"/>
    </xf>
    <xf numFmtId="0" fontId="0" fillId="2" borderId="0" xfId="0" applyFill="1" applyAlignment="1">
      <alignment horizontal="center"/>
    </xf>
    <xf numFmtId="3" fontId="0" fillId="2" borderId="0" xfId="0" applyNumberFormat="1" applyFill="1"/>
    <xf numFmtId="166" fontId="2" fillId="2" borderId="0" xfId="0" applyNumberFormat="1" applyFont="1" applyFill="1"/>
    <xf numFmtId="165" fontId="0" fillId="2" borderId="0" xfId="8" applyNumberFormat="1" applyFont="1" applyFill="1"/>
    <xf numFmtId="165" fontId="0" fillId="2" borderId="0" xfId="0" applyNumberFormat="1" applyFill="1"/>
    <xf numFmtId="9" fontId="16" fillId="2" borderId="0" xfId="8" applyFont="1" applyFill="1" applyAlignment="1">
      <alignment horizontal="right"/>
    </xf>
    <xf numFmtId="167" fontId="0" fillId="2" borderId="0" xfId="0" applyNumberFormat="1" applyFill="1"/>
    <xf numFmtId="10" fontId="0" fillId="2" borderId="0" xfId="0" applyNumberFormat="1" applyFill="1"/>
    <xf numFmtId="9" fontId="0" fillId="2" borderId="0" xfId="0" applyNumberFormat="1" applyFill="1" applyAlignment="1">
      <alignment horizontal="right"/>
    </xf>
    <xf numFmtId="9" fontId="18" fillId="2" borderId="0" xfId="0" applyNumberFormat="1" applyFont="1" applyFill="1"/>
    <xf numFmtId="176" fontId="0" fillId="2" borderId="0" xfId="0" applyNumberFormat="1" applyFill="1"/>
    <xf numFmtId="177" fontId="0" fillId="2" borderId="0" xfId="0" applyNumberFormat="1" applyFill="1"/>
    <xf numFmtId="9" fontId="0" fillId="2" borderId="0" xfId="0" applyNumberFormat="1" applyFill="1"/>
    <xf numFmtId="167" fontId="7" fillId="2" borderId="0" xfId="7" applyNumberFormat="1" applyFont="1" applyFill="1"/>
    <xf numFmtId="4" fontId="7" fillId="2" borderId="0" xfId="8" applyNumberFormat="1" applyFont="1" applyFill="1" applyBorder="1" applyAlignment="1">
      <alignment horizontal="right" vertical="center" wrapText="1"/>
    </xf>
    <xf numFmtId="4" fontId="8" fillId="2" borderId="0" xfId="8" applyNumberFormat="1" applyFont="1" applyFill="1" applyBorder="1" applyAlignment="1">
      <alignment horizontal="right" vertical="center" wrapText="1"/>
    </xf>
    <xf numFmtId="172" fontId="0" fillId="2" borderId="0" xfId="0" applyNumberFormat="1" applyFill="1"/>
    <xf numFmtId="10" fontId="0" fillId="2" borderId="0" xfId="4" applyNumberFormat="1" applyFont="1" applyFill="1" applyAlignment="1">
      <alignment horizontal="right" vertical="center"/>
    </xf>
    <xf numFmtId="10" fontId="0" fillId="2" borderId="0" xfId="4" applyNumberFormat="1" applyFont="1" applyFill="1" applyBorder="1" applyAlignment="1">
      <alignment horizontal="right" vertical="center"/>
    </xf>
    <xf numFmtId="165" fontId="7" fillId="2" borderId="0" xfId="4" applyNumberFormat="1" applyFont="1" applyFill="1" applyBorder="1" applyAlignment="1">
      <alignment horizontal="right" vertical="center" wrapText="1"/>
    </xf>
    <xf numFmtId="10" fontId="7" fillId="2" borderId="0" xfId="4" applyNumberFormat="1" applyFont="1" applyFill="1" applyBorder="1" applyAlignment="1">
      <alignment horizontal="right" vertical="center" wrapText="1"/>
    </xf>
    <xf numFmtId="165" fontId="7" fillId="2" borderId="0" xfId="4" applyNumberFormat="1" applyFont="1" applyFill="1" applyAlignment="1">
      <alignment horizontal="right" vertical="center" wrapText="1"/>
    </xf>
    <xf numFmtId="165" fontId="0" fillId="2" borderId="0" xfId="4" applyNumberFormat="1" applyFont="1" applyFill="1" applyAlignment="1">
      <alignment horizontal="right" vertical="center"/>
    </xf>
    <xf numFmtId="166" fontId="7" fillId="2" borderId="0" xfId="1" applyNumberFormat="1" applyFont="1" applyFill="1" applyAlignment="1">
      <alignment horizontal="center" vertical="center" wrapText="1"/>
    </xf>
    <xf numFmtId="9" fontId="7" fillId="2" borderId="0" xfId="4" applyFont="1" applyFill="1" applyAlignment="1">
      <alignment horizontal="right" vertical="center" wrapText="1"/>
    </xf>
    <xf numFmtId="9" fontId="7" fillId="2" borderId="0" xfId="4" applyFont="1" applyFill="1" applyBorder="1" applyAlignment="1">
      <alignment horizontal="right" vertical="center" wrapText="1"/>
    </xf>
    <xf numFmtId="167" fontId="0" fillId="2" borderId="0" xfId="3" applyNumberFormat="1" applyFont="1" applyFill="1"/>
    <xf numFmtId="10" fontId="0" fillId="2" borderId="0" xfId="4" applyNumberFormat="1" applyFont="1" applyFill="1"/>
    <xf numFmtId="10" fontId="0" fillId="2" borderId="0" xfId="4" applyNumberFormat="1" applyFont="1" applyFill="1" applyBorder="1"/>
    <xf numFmtId="165" fontId="0" fillId="2" borderId="0" xfId="4" applyNumberFormat="1" applyFont="1" applyFill="1"/>
    <xf numFmtId="165" fontId="0" fillId="2" borderId="0" xfId="4" applyNumberFormat="1" applyFont="1" applyFill="1" applyBorder="1"/>
    <xf numFmtId="10" fontId="7" fillId="2" borderId="0" xfId="8" applyNumberFormat="1" applyFont="1" applyFill="1" applyBorder="1" applyAlignment="1">
      <alignment horizontal="right" vertical="center" wrapText="1"/>
    </xf>
    <xf numFmtId="10" fontId="0" fillId="2" borderId="0" xfId="8" applyNumberFormat="1" applyFont="1" applyFill="1"/>
    <xf numFmtId="1" fontId="0" fillId="2" borderId="0" xfId="0" applyNumberFormat="1" applyFill="1"/>
    <xf numFmtId="165" fontId="0" fillId="2" borderId="0" xfId="8" applyNumberFormat="1" applyFont="1" applyFill="1" applyAlignment="1">
      <alignment horizontal="right"/>
    </xf>
    <xf numFmtId="173" fontId="0" fillId="2" borderId="0" xfId="7" applyNumberFormat="1" applyFont="1" applyFill="1" applyAlignment="1">
      <alignment horizontal="right"/>
    </xf>
    <xf numFmtId="179" fontId="0" fillId="2" borderId="0" xfId="0" applyNumberFormat="1" applyFill="1"/>
    <xf numFmtId="0" fontId="21" fillId="2" borderId="0" xfId="0" applyFont="1" applyFill="1"/>
    <xf numFmtId="169" fontId="22" fillId="2" borderId="0" xfId="0" applyNumberFormat="1" applyFont="1" applyFill="1"/>
    <xf numFmtId="164" fontId="23" fillId="2" borderId="0" xfId="1" applyNumberFormat="1" applyFont="1" applyFill="1" applyAlignment="1">
      <alignment horizontal="left" wrapText="1"/>
    </xf>
    <xf numFmtId="179" fontId="24" fillId="2" borderId="0" xfId="0" applyNumberFormat="1" applyFont="1" applyFill="1"/>
    <xf numFmtId="164" fontId="25" fillId="2" borderId="0" xfId="1" applyNumberFormat="1" applyFont="1" applyFill="1" applyAlignment="1">
      <alignment horizontal="left" wrapText="1"/>
    </xf>
    <xf numFmtId="179" fontId="26" fillId="2" borderId="0" xfId="0" applyNumberFormat="1" applyFont="1" applyFill="1"/>
    <xf numFmtId="0" fontId="0" fillId="6" borderId="0" xfId="0" applyFill="1"/>
    <xf numFmtId="9" fontId="0" fillId="2" borderId="0" xfId="8" applyFont="1" applyFill="1" applyBorder="1" applyAlignment="1">
      <alignment horizontal="right" vertical="center"/>
    </xf>
    <xf numFmtId="43" fontId="0" fillId="2" borderId="0" xfId="7" applyFont="1" applyFill="1" applyBorder="1" applyAlignment="1">
      <alignment horizontal="center" vertical="center"/>
    </xf>
    <xf numFmtId="0" fontId="0" fillId="2" borderId="0" xfId="0" applyFill="1" applyAlignment="1">
      <alignment vertical="center" wrapText="1"/>
    </xf>
    <xf numFmtId="0" fontId="2" fillId="2" borderId="0" xfId="0" applyFont="1" applyFill="1" applyAlignment="1">
      <alignment vertical="center" wrapText="1"/>
    </xf>
    <xf numFmtId="166" fontId="0" fillId="2" borderId="0" xfId="0" applyNumberFormat="1" applyFill="1" applyAlignment="1">
      <alignment horizontal="right" vertical="center"/>
    </xf>
    <xf numFmtId="164" fontId="0" fillId="2" borderId="0" xfId="0" applyNumberFormat="1" applyFill="1" applyAlignment="1">
      <alignment horizontal="right" vertical="center"/>
    </xf>
    <xf numFmtId="0" fontId="0" fillId="2" borderId="0" xfId="0" applyFill="1" applyAlignment="1">
      <alignment horizontal="right" vertical="center"/>
    </xf>
    <xf numFmtId="43" fontId="7" fillId="2" borderId="0" xfId="7" applyFont="1" applyFill="1" applyAlignment="1">
      <alignment horizontal="center" vertical="center" wrapText="1"/>
    </xf>
    <xf numFmtId="2" fontId="7" fillId="2" borderId="0" xfId="1" applyNumberFormat="1" applyFont="1" applyFill="1" applyAlignment="1">
      <alignment horizontal="left" vertical="center" wrapText="1"/>
    </xf>
    <xf numFmtId="0" fontId="27" fillId="6" borderId="0" xfId="0" applyFont="1" applyFill="1" applyAlignment="1">
      <alignment horizontal="left" vertical="center"/>
    </xf>
    <xf numFmtId="0" fontId="0" fillId="7" borderId="0" xfId="0" applyFill="1"/>
    <xf numFmtId="14" fontId="28" fillId="4" borderId="0" xfId="0" applyNumberFormat="1" applyFont="1" applyFill="1"/>
    <xf numFmtId="0" fontId="29" fillId="4" borderId="0" xfId="0" quotePrefix="1" applyFont="1" applyFill="1"/>
    <xf numFmtId="0" fontId="30" fillId="4" borderId="0" xfId="0" quotePrefix="1" applyFont="1" applyFill="1"/>
    <xf numFmtId="0" fontId="31" fillId="4" borderId="2" xfId="0" quotePrefix="1" applyFont="1" applyFill="1" applyBorder="1"/>
    <xf numFmtId="0" fontId="32" fillId="4" borderId="2" xfId="0" applyFont="1" applyFill="1" applyBorder="1"/>
    <xf numFmtId="0" fontId="0" fillId="4" borderId="2" xfId="0" applyFill="1" applyBorder="1"/>
    <xf numFmtId="0" fontId="28" fillId="4" borderId="0" xfId="0" quotePrefix="1" applyFont="1" applyFill="1"/>
    <xf numFmtId="0" fontId="2" fillId="4" borderId="0" xfId="0" applyFont="1" applyFill="1"/>
    <xf numFmtId="14" fontId="33" fillId="4" borderId="0" xfId="0" applyNumberFormat="1" applyFont="1" applyFill="1"/>
    <xf numFmtId="0" fontId="31" fillId="4" borderId="0" xfId="0" quotePrefix="1" applyFont="1" applyFill="1"/>
    <xf numFmtId="0" fontId="34" fillId="4" borderId="0" xfId="2" applyFont="1" applyFill="1"/>
    <xf numFmtId="0" fontId="10" fillId="6" borderId="0" xfId="0" applyFont="1" applyFill="1" applyAlignment="1">
      <alignment horizontal="left" vertical="center"/>
    </xf>
    <xf numFmtId="168" fontId="9" fillId="2" borderId="0" xfId="6" applyNumberFormat="1" applyFill="1"/>
    <xf numFmtId="180" fontId="0" fillId="2" borderId="0" xfId="0" applyNumberFormat="1" applyFill="1"/>
    <xf numFmtId="181" fontId="0" fillId="2" borderId="0" xfId="0" applyNumberFormat="1" applyFill="1"/>
    <xf numFmtId="165" fontId="7" fillId="2" borderId="0" xfId="8" applyNumberFormat="1" applyFont="1" applyFill="1" applyBorder="1" applyAlignment="1">
      <alignment horizontal="right" vertical="center" wrapText="1"/>
    </xf>
    <xf numFmtId="43" fontId="0" fillId="2" borderId="0" xfId="7" applyFont="1" applyFill="1" applyBorder="1" applyAlignment="1">
      <alignment horizontal="right" vertical="center"/>
    </xf>
    <xf numFmtId="171" fontId="16" fillId="2" borderId="0" xfId="7" applyNumberFormat="1" applyFont="1" applyFill="1" applyBorder="1" applyAlignment="1">
      <alignment horizontal="center" vertical="center"/>
    </xf>
    <xf numFmtId="182" fontId="7" fillId="2" borderId="0" xfId="7" applyNumberFormat="1" applyFont="1" applyFill="1" applyAlignment="1">
      <alignment horizontal="right" vertical="center" wrapText="1"/>
    </xf>
    <xf numFmtId="182" fontId="0" fillId="2" borderId="0" xfId="7" applyNumberFormat="1" applyFont="1" applyFill="1" applyBorder="1" applyAlignment="1">
      <alignment horizontal="right" vertical="center"/>
    </xf>
    <xf numFmtId="4" fontId="0" fillId="2" borderId="0" xfId="0" applyNumberFormat="1" applyFill="1"/>
    <xf numFmtId="10" fontId="11" fillId="2" borderId="0" xfId="0" applyNumberFormat="1" applyFont="1" applyFill="1"/>
    <xf numFmtId="165" fontId="7" fillId="2" borderId="0" xfId="8" applyNumberFormat="1" applyFont="1" applyFill="1" applyBorder="1" applyAlignment="1">
      <alignment horizontal="left" vertical="center" wrapText="1"/>
    </xf>
    <xf numFmtId="183" fontId="0" fillId="2" borderId="0" xfId="0" applyNumberFormat="1" applyFill="1"/>
    <xf numFmtId="0" fontId="36" fillId="2" borderId="0" xfId="6" applyFont="1" applyFill="1"/>
    <xf numFmtId="168" fontId="37" fillId="2" borderId="0" xfId="6" applyNumberFormat="1" applyFont="1" applyFill="1"/>
    <xf numFmtId="164" fontId="8" fillId="5" borderId="0" xfId="1" applyNumberFormat="1" applyFont="1" applyFill="1" applyAlignment="1">
      <alignment horizontal="left" wrapText="1"/>
    </xf>
    <xf numFmtId="170" fontId="2" fillId="5" borderId="0" xfId="0" applyNumberFormat="1" applyFont="1" applyFill="1"/>
    <xf numFmtId="9" fontId="8" fillId="5" borderId="0" xfId="8" applyFont="1" applyFill="1" applyAlignment="1">
      <alignment horizontal="right" wrapText="1"/>
    </xf>
    <xf numFmtId="0" fontId="10" fillId="4" borderId="0" xfId="0" applyFont="1" applyFill="1" applyAlignment="1">
      <alignment horizontal="right"/>
    </xf>
    <xf numFmtId="0" fontId="38" fillId="4" borderId="0" xfId="0" applyFont="1" applyFill="1"/>
    <xf numFmtId="164" fontId="7" fillId="2" borderId="0" xfId="1" applyNumberFormat="1" applyFont="1" applyFill="1" applyAlignment="1">
      <alignment horizontal="left" wrapText="1"/>
    </xf>
    <xf numFmtId="164" fontId="8" fillId="2" borderId="0" xfId="1" applyNumberFormat="1" applyFont="1" applyFill="1" applyAlignment="1">
      <alignment horizontal="left" wrapText="1"/>
    </xf>
    <xf numFmtId="165" fontId="8" fillId="2" borderId="0" xfId="1" applyNumberFormat="1" applyFont="1" applyFill="1" applyAlignment="1">
      <alignment horizontal="left" wrapText="1"/>
    </xf>
    <xf numFmtId="169" fontId="7" fillId="2" borderId="0" xfId="1" applyNumberFormat="1" applyFont="1" applyFill="1" applyAlignment="1">
      <alignment horizontal="right" wrapText="1"/>
    </xf>
    <xf numFmtId="167" fontId="8" fillId="5" borderId="0" xfId="3" applyNumberFormat="1" applyFont="1" applyFill="1" applyAlignment="1">
      <alignment horizontal="right" wrapText="1"/>
    </xf>
    <xf numFmtId="167" fontId="2" fillId="5" borderId="0" xfId="3" applyNumberFormat="1" applyFont="1" applyFill="1" applyAlignment="1">
      <alignment horizontal="right"/>
    </xf>
    <xf numFmtId="167" fontId="2" fillId="5" borderId="0" xfId="3" applyNumberFormat="1" applyFont="1" applyFill="1" applyBorder="1" applyAlignment="1">
      <alignment horizontal="right"/>
    </xf>
    <xf numFmtId="169" fontId="8" fillId="5" borderId="0" xfId="1" applyNumberFormat="1" applyFont="1" applyFill="1" applyAlignment="1">
      <alignment horizontal="right" wrapText="1"/>
    </xf>
    <xf numFmtId="169" fontId="2" fillId="5" borderId="0" xfId="0" applyNumberFormat="1" applyFont="1" applyFill="1" applyAlignment="1">
      <alignment horizontal="right"/>
    </xf>
    <xf numFmtId="167" fontId="0" fillId="2" borderId="0" xfId="3" applyNumberFormat="1" applyFont="1" applyFill="1" applyBorder="1" applyAlignment="1">
      <alignment horizontal="right"/>
    </xf>
    <xf numFmtId="165" fontId="7" fillId="2" borderId="0" xfId="8" applyNumberFormat="1" applyFont="1" applyFill="1" applyAlignment="1">
      <alignment horizontal="right" wrapText="1"/>
    </xf>
    <xf numFmtId="10" fontId="2" fillId="5" borderId="0" xfId="4" applyNumberFormat="1" applyFont="1" applyFill="1" applyAlignment="1">
      <alignment horizontal="right"/>
    </xf>
    <xf numFmtId="10" fontId="2" fillId="5" borderId="0" xfId="4" applyNumberFormat="1" applyFont="1" applyFill="1" applyBorder="1" applyAlignment="1">
      <alignment horizontal="right"/>
    </xf>
    <xf numFmtId="10" fontId="0" fillId="2" borderId="0" xfId="4" applyNumberFormat="1" applyFont="1" applyFill="1" applyAlignment="1">
      <alignment horizontal="right"/>
    </xf>
    <xf numFmtId="10" fontId="0" fillId="2" borderId="0" xfId="4" applyNumberFormat="1" applyFont="1" applyFill="1" applyBorder="1" applyAlignment="1">
      <alignment horizontal="right"/>
    </xf>
    <xf numFmtId="169" fontId="0" fillId="5" borderId="0" xfId="0" applyNumberFormat="1" applyFill="1" applyAlignment="1">
      <alignment horizontal="right"/>
    </xf>
    <xf numFmtId="164" fontId="7" fillId="2" borderId="0" xfId="1" applyNumberFormat="1" applyFont="1" applyFill="1" applyAlignment="1">
      <alignment horizontal="left"/>
    </xf>
    <xf numFmtId="10" fontId="7" fillId="2" borderId="0" xfId="4" applyNumberFormat="1" applyFont="1" applyFill="1" applyAlignment="1">
      <alignment horizontal="right" wrapText="1"/>
    </xf>
    <xf numFmtId="0" fontId="10" fillId="4" borderId="0" xfId="0" applyFont="1" applyFill="1" applyAlignment="1">
      <alignment horizontal="center"/>
    </xf>
    <xf numFmtId="164" fontId="8" fillId="5" borderId="0" xfId="1" applyNumberFormat="1" applyFont="1" applyFill="1" applyAlignment="1">
      <alignment horizontal="left" vertical="center" wrapText="1"/>
    </xf>
    <xf numFmtId="3" fontId="8" fillId="5" borderId="0" xfId="1" applyNumberFormat="1" applyFont="1" applyFill="1" applyAlignment="1">
      <alignment horizontal="center" vertical="center" wrapText="1"/>
    </xf>
    <xf numFmtId="3" fontId="2" fillId="5" borderId="0" xfId="0" applyNumberFormat="1" applyFont="1" applyFill="1" applyAlignment="1">
      <alignment horizontal="center" vertical="center"/>
    </xf>
    <xf numFmtId="164" fontId="7" fillId="2" borderId="0" xfId="1" applyNumberFormat="1" applyFont="1" applyFill="1" applyAlignment="1">
      <alignment horizontal="left" vertical="center" wrapText="1" indent="1"/>
    </xf>
    <xf numFmtId="3" fontId="7" fillId="2" borderId="0" xfId="1" applyNumberFormat="1" applyFont="1" applyFill="1" applyAlignment="1">
      <alignment horizontal="center" vertical="center" wrapText="1"/>
    </xf>
    <xf numFmtId="9" fontId="0" fillId="2" borderId="0" xfId="8" applyFont="1" applyFill="1" applyAlignment="1">
      <alignment horizontal="center"/>
    </xf>
    <xf numFmtId="3" fontId="7" fillId="2" borderId="0" xfId="1" applyNumberFormat="1" applyFont="1" applyFill="1" applyAlignment="1">
      <alignment horizontal="left" vertical="center" wrapText="1" indent="1"/>
    </xf>
    <xf numFmtId="3" fontId="0" fillId="2" borderId="0" xfId="0" applyNumberFormat="1" applyFill="1" applyAlignment="1">
      <alignment horizontal="center" vertical="center"/>
    </xf>
    <xf numFmtId="3" fontId="7" fillId="2" borderId="0" xfId="1" applyNumberFormat="1" applyFont="1" applyFill="1" applyAlignment="1">
      <alignment horizontal="left" vertical="center" wrapText="1"/>
    </xf>
    <xf numFmtId="3" fontId="7" fillId="2" borderId="0" xfId="1" applyNumberFormat="1" applyFont="1" applyFill="1" applyAlignment="1">
      <alignment horizontal="right" vertical="center" wrapText="1"/>
    </xf>
    <xf numFmtId="3" fontId="0" fillId="2" borderId="0" xfId="0" applyNumberFormat="1" applyFill="1" applyAlignment="1">
      <alignment horizontal="right"/>
    </xf>
    <xf numFmtId="3" fontId="19" fillId="2" borderId="0" xfId="1" applyNumberFormat="1" applyFont="1" applyFill="1" applyAlignment="1">
      <alignment horizontal="left" vertical="center" wrapText="1" indent="1"/>
    </xf>
    <xf numFmtId="10" fontId="0" fillId="2" borderId="0" xfId="0" applyNumberFormat="1" applyFill="1" applyAlignment="1">
      <alignment horizontal="center"/>
    </xf>
    <xf numFmtId="169" fontId="10" fillId="4" borderId="0" xfId="0" applyNumberFormat="1" applyFont="1" applyFill="1" applyAlignment="1">
      <alignment horizontal="right"/>
    </xf>
    <xf numFmtId="0" fontId="27" fillId="2" borderId="0" xfId="0" applyFont="1" applyFill="1"/>
    <xf numFmtId="169" fontId="27" fillId="2" borderId="0" xfId="0" applyNumberFormat="1" applyFont="1" applyFill="1" applyAlignment="1">
      <alignment horizontal="right"/>
    </xf>
    <xf numFmtId="10" fontId="8" fillId="2" borderId="0" xfId="4" applyNumberFormat="1" applyFont="1" applyFill="1" applyAlignment="1">
      <alignment horizontal="right" wrapText="1"/>
    </xf>
    <xf numFmtId="10" fontId="8" fillId="2" borderId="0" xfId="4" applyNumberFormat="1" applyFont="1" applyFill="1" applyBorder="1" applyAlignment="1">
      <alignment horizontal="right" wrapText="1"/>
    </xf>
    <xf numFmtId="164" fontId="19" fillId="2" borderId="0" xfId="1" applyNumberFormat="1" applyFont="1" applyFill="1" applyAlignment="1">
      <alignment horizontal="left" wrapText="1"/>
    </xf>
    <xf numFmtId="169" fontId="19" fillId="2" borderId="0" xfId="1" applyNumberFormat="1" applyFont="1" applyFill="1" applyAlignment="1">
      <alignment horizontal="right" wrapText="1"/>
    </xf>
    <xf numFmtId="10" fontId="2" fillId="2" borderId="0" xfId="4" applyNumberFormat="1" applyFont="1" applyFill="1" applyBorder="1"/>
    <xf numFmtId="164" fontId="8" fillId="5" borderId="0" xfId="1" applyNumberFormat="1" applyFont="1" applyFill="1" applyAlignment="1">
      <alignment horizontal="right" vertical="center" wrapText="1"/>
    </xf>
    <xf numFmtId="0" fontId="0" fillId="5" borderId="0" xfId="0" applyFill="1" applyAlignment="1">
      <alignment horizontal="right" vertical="center"/>
    </xf>
    <xf numFmtId="4" fontId="7" fillId="2" borderId="0" xfId="1" applyNumberFormat="1" applyFont="1" applyFill="1" applyAlignment="1">
      <alignment horizontal="right" vertical="center" wrapText="1"/>
    </xf>
    <xf numFmtId="2" fontId="8" fillId="5" borderId="0" xfId="1" applyNumberFormat="1" applyFont="1" applyFill="1" applyAlignment="1">
      <alignment horizontal="left" wrapText="1"/>
    </xf>
    <xf numFmtId="2" fontId="8" fillId="5" borderId="0" xfId="1" applyNumberFormat="1" applyFont="1" applyFill="1" applyAlignment="1">
      <alignment horizontal="right" wrapText="1"/>
    </xf>
    <xf numFmtId="2" fontId="2" fillId="5" borderId="0" xfId="0" applyNumberFormat="1" applyFont="1" applyFill="1" applyAlignment="1">
      <alignment horizontal="right"/>
    </xf>
    <xf numFmtId="171" fontId="8" fillId="5" borderId="0" xfId="7" applyNumberFormat="1" applyFont="1" applyFill="1" applyAlignment="1">
      <alignment horizontal="right" vertical="center" wrapText="1"/>
    </xf>
    <xf numFmtId="9" fontId="8" fillId="5" borderId="0" xfId="8" applyFont="1" applyFill="1" applyAlignment="1">
      <alignment horizontal="right" vertical="center" wrapText="1"/>
    </xf>
    <xf numFmtId="0" fontId="39" fillId="6" borderId="0" xfId="6" applyFont="1" applyFill="1"/>
    <xf numFmtId="10" fontId="35" fillId="2" borderId="0" xfId="4" applyNumberFormat="1" applyFont="1" applyFill="1" applyBorder="1" applyAlignment="1">
      <alignment horizontal="right" vertical="center"/>
    </xf>
    <xf numFmtId="165" fontId="35" fillId="2" borderId="0" xfId="4" applyNumberFormat="1" applyFont="1" applyFill="1" applyBorder="1" applyAlignment="1">
      <alignment horizontal="right" vertical="center" wrapText="1"/>
    </xf>
    <xf numFmtId="10" fontId="35" fillId="2" borderId="0" xfId="4" applyNumberFormat="1" applyFont="1" applyFill="1" applyBorder="1" applyAlignment="1">
      <alignment horizontal="right" vertical="center" wrapText="1"/>
    </xf>
    <xf numFmtId="166" fontId="35" fillId="2" borderId="0" xfId="1" applyNumberFormat="1" applyFont="1" applyFill="1" applyAlignment="1">
      <alignment horizontal="right" vertical="center" wrapText="1"/>
    </xf>
    <xf numFmtId="9" fontId="35" fillId="2" borderId="0" xfId="4" applyFont="1" applyFill="1" applyBorder="1" applyAlignment="1">
      <alignment horizontal="right" vertical="center" wrapText="1"/>
    </xf>
    <xf numFmtId="9" fontId="16" fillId="2" borderId="0" xfId="8" applyFont="1" applyFill="1" applyBorder="1" applyAlignment="1">
      <alignment horizontal="right"/>
    </xf>
    <xf numFmtId="0" fontId="40" fillId="4" borderId="0" xfId="0" applyFont="1" applyFill="1"/>
    <xf numFmtId="0" fontId="40" fillId="4" borderId="0" xfId="0" applyFont="1" applyFill="1" applyAlignment="1">
      <alignment horizontal="right"/>
    </xf>
    <xf numFmtId="0" fontId="40" fillId="2" borderId="0" xfId="0" applyFont="1" applyFill="1"/>
    <xf numFmtId="0" fontId="41" fillId="3" borderId="0" xfId="0" applyFont="1" applyFill="1" applyAlignment="1">
      <alignment vertical="center"/>
    </xf>
    <xf numFmtId="0" fontId="41" fillId="3" borderId="0" xfId="0" applyFont="1" applyFill="1" applyAlignment="1">
      <alignment horizontal="right" vertical="center"/>
    </xf>
    <xf numFmtId="0" fontId="42" fillId="3" borderId="0" xfId="0" applyFont="1" applyFill="1" applyAlignment="1">
      <alignment vertical="center"/>
    </xf>
    <xf numFmtId="0" fontId="43" fillId="2" borderId="0" xfId="6" applyFont="1" applyFill="1"/>
    <xf numFmtId="168" fontId="43" fillId="2" borderId="0" xfId="6" applyNumberFormat="1" applyFont="1" applyFill="1"/>
    <xf numFmtId="0" fontId="44" fillId="4" borderId="0" xfId="0" applyFont="1" applyFill="1"/>
    <xf numFmtId="0" fontId="42" fillId="4" borderId="0" xfId="0" applyFont="1" applyFill="1" applyAlignment="1">
      <alignment horizontal="right"/>
    </xf>
    <xf numFmtId="164" fontId="45" fillId="5" borderId="0" xfId="1" applyNumberFormat="1" applyFont="1" applyFill="1" applyAlignment="1">
      <alignment horizontal="left" vertical="center" wrapText="1"/>
    </xf>
    <xf numFmtId="167" fontId="45" fillId="5" borderId="0" xfId="7" applyNumberFormat="1" applyFont="1" applyFill="1" applyBorder="1" applyAlignment="1">
      <alignment horizontal="right" vertical="center" wrapText="1"/>
    </xf>
    <xf numFmtId="3" fontId="46" fillId="5" borderId="0" xfId="0" applyNumberFormat="1" applyFont="1" applyFill="1" applyAlignment="1">
      <alignment horizontal="right" vertical="center"/>
    </xf>
    <xf numFmtId="178" fontId="40" fillId="2" borderId="0" xfId="0" applyNumberFormat="1" applyFont="1" applyFill="1"/>
    <xf numFmtId="164" fontId="47" fillId="2" borderId="0" xfId="1" applyNumberFormat="1" applyFont="1" applyFill="1" applyAlignment="1">
      <alignment horizontal="left" vertical="center" wrapText="1" indent="1"/>
    </xf>
    <xf numFmtId="167" fontId="47" fillId="2" borderId="0" xfId="7" applyNumberFormat="1" applyFont="1" applyFill="1" applyAlignment="1">
      <alignment horizontal="right" vertical="center" wrapText="1"/>
    </xf>
    <xf numFmtId="167" fontId="47" fillId="2" borderId="0" xfId="7" applyNumberFormat="1" applyFont="1" applyFill="1" applyBorder="1" applyAlignment="1">
      <alignment horizontal="center" vertical="center" wrapText="1"/>
    </xf>
    <xf numFmtId="167" fontId="47" fillId="2" borderId="0" xfId="7" applyNumberFormat="1" applyFont="1" applyFill="1" applyBorder="1" applyAlignment="1">
      <alignment horizontal="right" vertical="center" wrapText="1"/>
    </xf>
    <xf numFmtId="43" fontId="47" fillId="2" borderId="0" xfId="7" applyFont="1" applyFill="1" applyBorder="1" applyAlignment="1">
      <alignment horizontal="right" vertical="center" wrapText="1"/>
    </xf>
    <xf numFmtId="166" fontId="40" fillId="2" borderId="0" xfId="0" applyNumberFormat="1" applyFont="1" applyFill="1"/>
    <xf numFmtId="167" fontId="40" fillId="2" borderId="0" xfId="0" applyNumberFormat="1" applyFont="1" applyFill="1"/>
    <xf numFmtId="166" fontId="47" fillId="2" borderId="0" xfId="7" applyNumberFormat="1" applyFont="1" applyFill="1" applyAlignment="1">
      <alignment horizontal="right" vertical="center" wrapText="1"/>
    </xf>
    <xf numFmtId="171" fontId="47" fillId="2" borderId="0" xfId="7" applyNumberFormat="1" applyFont="1" applyFill="1" applyBorder="1" applyAlignment="1">
      <alignment horizontal="right" vertical="center" wrapText="1"/>
    </xf>
    <xf numFmtId="2" fontId="40" fillId="2" borderId="0" xfId="0" applyNumberFormat="1" applyFont="1" applyFill="1"/>
    <xf numFmtId="43" fontId="40" fillId="2" borderId="0" xfId="7" applyFont="1" applyFill="1"/>
    <xf numFmtId="164" fontId="47" fillId="2" borderId="0" xfId="1" applyNumberFormat="1" applyFont="1" applyFill="1" applyAlignment="1">
      <alignment horizontal="right" vertical="center" wrapText="1"/>
    </xf>
    <xf numFmtId="167" fontId="40" fillId="2" borderId="0" xfId="0" applyNumberFormat="1" applyFont="1" applyFill="1" applyAlignment="1">
      <alignment horizontal="right"/>
    </xf>
    <xf numFmtId="0" fontId="40" fillId="2" borderId="0" xfId="0" applyFont="1" applyFill="1" applyAlignment="1">
      <alignment horizontal="right"/>
    </xf>
    <xf numFmtId="167" fontId="45" fillId="5" borderId="0" xfId="1" applyNumberFormat="1" applyFont="1" applyFill="1" applyAlignment="1">
      <alignment horizontal="right" vertical="center" wrapText="1"/>
    </xf>
    <xf numFmtId="168" fontId="40" fillId="2" borderId="0" xfId="0" applyNumberFormat="1" applyFont="1" applyFill="1"/>
    <xf numFmtId="9" fontId="40" fillId="2" borderId="0" xfId="8" applyFont="1" applyFill="1"/>
    <xf numFmtId="10" fontId="40" fillId="2" borderId="0" xfId="8" applyNumberFormat="1" applyFont="1" applyFill="1"/>
    <xf numFmtId="165" fontId="45" fillId="5" borderId="0" xfId="8" applyNumberFormat="1" applyFont="1" applyFill="1" applyBorder="1" applyAlignment="1">
      <alignment horizontal="right" vertical="center" wrapText="1"/>
    </xf>
    <xf numFmtId="10" fontId="45" fillId="5" borderId="0" xfId="8" applyNumberFormat="1" applyFont="1" applyFill="1" applyBorder="1" applyAlignment="1">
      <alignment horizontal="right" vertical="center" wrapText="1"/>
    </xf>
    <xf numFmtId="165" fontId="47" fillId="2" borderId="0" xfId="8" applyNumberFormat="1" applyFont="1" applyFill="1" applyAlignment="1">
      <alignment horizontal="right" vertical="center" wrapText="1"/>
    </xf>
    <xf numFmtId="165" fontId="47" fillId="2" borderId="0" xfId="8" applyNumberFormat="1" applyFont="1" applyFill="1" applyBorder="1" applyAlignment="1">
      <alignment horizontal="right" vertical="center" wrapText="1"/>
    </xf>
    <xf numFmtId="10" fontId="47" fillId="2" borderId="0" xfId="8" applyNumberFormat="1" applyFont="1" applyFill="1" applyBorder="1" applyAlignment="1">
      <alignment horizontal="right" vertical="center" wrapText="1"/>
    </xf>
    <xf numFmtId="164" fontId="47" fillId="2" borderId="0" xfId="1" applyNumberFormat="1" applyFont="1" applyFill="1" applyAlignment="1">
      <alignment horizontal="left" vertical="center" wrapText="1"/>
    </xf>
    <xf numFmtId="10" fontId="47" fillId="2" borderId="0" xfId="8" applyNumberFormat="1" applyFont="1" applyFill="1" applyBorder="1" applyAlignment="1">
      <alignment horizontal="left" vertical="center" wrapText="1"/>
    </xf>
    <xf numFmtId="43" fontId="40" fillId="2" borderId="0" xfId="7" applyFont="1" applyFill="1" applyBorder="1"/>
    <xf numFmtId="167" fontId="47" fillId="2" borderId="0" xfId="1" applyNumberFormat="1" applyFont="1" applyFill="1" applyAlignment="1">
      <alignment horizontal="right" vertical="center" wrapText="1"/>
    </xf>
    <xf numFmtId="166" fontId="45" fillId="5" borderId="0" xfId="1" applyNumberFormat="1" applyFont="1" applyFill="1" applyAlignment="1">
      <alignment horizontal="right" vertical="center" wrapText="1"/>
    </xf>
    <xf numFmtId="171" fontId="45" fillId="5" borderId="0" xfId="1" applyNumberFormat="1" applyFont="1" applyFill="1" applyAlignment="1">
      <alignment horizontal="right" vertical="center" wrapText="1"/>
    </xf>
    <xf numFmtId="166" fontId="47" fillId="2" borderId="0" xfId="7" applyNumberFormat="1" applyFont="1" applyFill="1" applyBorder="1" applyAlignment="1">
      <alignment horizontal="right" vertical="center" wrapText="1"/>
    </xf>
    <xf numFmtId="165" fontId="40" fillId="2" borderId="0" xfId="8" applyNumberFormat="1" applyFont="1" applyFill="1" applyAlignment="1">
      <alignment horizontal="right"/>
    </xf>
    <xf numFmtId="165" fontId="40" fillId="2" borderId="0" xfId="8" applyNumberFormat="1" applyFont="1" applyFill="1" applyBorder="1" applyAlignment="1">
      <alignment horizontal="right"/>
    </xf>
    <xf numFmtId="10" fontId="40" fillId="2" borderId="0" xfId="8" applyNumberFormat="1" applyFont="1" applyFill="1" applyBorder="1"/>
    <xf numFmtId="166" fontId="40" fillId="2" borderId="0" xfId="0" applyNumberFormat="1" applyFont="1" applyFill="1" applyAlignment="1">
      <alignment horizontal="right"/>
    </xf>
    <xf numFmtId="165" fontId="40" fillId="2" borderId="0" xfId="0" applyNumberFormat="1" applyFont="1" applyFill="1"/>
    <xf numFmtId="165" fontId="40" fillId="2" borderId="0" xfId="7" applyNumberFormat="1" applyFont="1" applyFill="1"/>
    <xf numFmtId="165" fontId="40" fillId="2" borderId="0" xfId="0" applyNumberFormat="1" applyFont="1" applyFill="1" applyAlignment="1">
      <alignment horizontal="right"/>
    </xf>
    <xf numFmtId="165" fontId="40" fillId="5" borderId="0" xfId="0" applyNumberFormat="1" applyFont="1" applyFill="1"/>
    <xf numFmtId="165" fontId="40" fillId="5" borderId="0" xfId="7" applyNumberFormat="1" applyFont="1" applyFill="1"/>
    <xf numFmtId="165" fontId="45" fillId="5" borderId="0" xfId="8" applyNumberFormat="1" applyFont="1" applyFill="1" applyAlignment="1">
      <alignment horizontal="right" vertical="center" wrapText="1"/>
    </xf>
    <xf numFmtId="165" fontId="45" fillId="5" borderId="0" xfId="1" applyNumberFormat="1" applyFont="1" applyFill="1" applyAlignment="1">
      <alignment horizontal="right" vertical="center" wrapText="1"/>
    </xf>
    <xf numFmtId="165" fontId="45" fillId="5" borderId="0" xfId="1" applyNumberFormat="1" applyFont="1" applyFill="1" applyAlignment="1">
      <alignment horizontal="left" vertical="center" wrapText="1"/>
    </xf>
    <xf numFmtId="165" fontId="40" fillId="2" borderId="0" xfId="8" applyNumberFormat="1" applyFont="1" applyFill="1" applyBorder="1"/>
    <xf numFmtId="0" fontId="40" fillId="5" borderId="0" xfId="0" applyFont="1" applyFill="1"/>
    <xf numFmtId="43" fontId="40" fillId="5" borderId="0" xfId="7" applyFont="1" applyFill="1"/>
    <xf numFmtId="164" fontId="45" fillId="5" borderId="0" xfId="1" applyNumberFormat="1" applyFont="1" applyFill="1" applyAlignment="1">
      <alignment horizontal="right" vertical="center" wrapText="1"/>
    </xf>
    <xf numFmtId="9" fontId="45" fillId="5" borderId="0" xfId="8" applyFont="1" applyFill="1" applyBorder="1" applyAlignment="1">
      <alignment horizontal="right" vertical="center" wrapText="1"/>
    </xf>
    <xf numFmtId="0" fontId="47" fillId="2" borderId="0" xfId="8" applyNumberFormat="1" applyFont="1" applyFill="1" applyBorder="1" applyAlignment="1">
      <alignment horizontal="right" vertical="center" wrapText="1"/>
    </xf>
    <xf numFmtId="3" fontId="40" fillId="2" borderId="0" xfId="0" applyNumberFormat="1" applyFont="1" applyFill="1" applyAlignment="1">
      <alignment horizontal="right"/>
    </xf>
    <xf numFmtId="3" fontId="40" fillId="2" borderId="0" xfId="0" applyNumberFormat="1" applyFont="1" applyFill="1"/>
    <xf numFmtId="9" fontId="40" fillId="2" borderId="0" xfId="0" applyNumberFormat="1" applyFont="1" applyFill="1"/>
    <xf numFmtId="10" fontId="40" fillId="2" borderId="0" xfId="0" applyNumberFormat="1" applyFont="1" applyFill="1"/>
    <xf numFmtId="10" fontId="40" fillId="2" borderId="0" xfId="8" applyNumberFormat="1" applyFont="1" applyFill="1" applyAlignment="1">
      <alignment horizontal="right"/>
    </xf>
    <xf numFmtId="10" fontId="40" fillId="2" borderId="0" xfId="8" applyNumberFormat="1" applyFont="1" applyFill="1" applyBorder="1" applyAlignment="1">
      <alignment horizontal="right"/>
    </xf>
    <xf numFmtId="43" fontId="40" fillId="4" borderId="0" xfId="7" applyFont="1" applyFill="1"/>
    <xf numFmtId="43" fontId="41" fillId="3" borderId="0" xfId="7" applyFont="1" applyFill="1" applyAlignment="1">
      <alignment vertical="center"/>
    </xf>
    <xf numFmtId="43" fontId="42" fillId="3" borderId="0" xfId="7" applyFont="1" applyFill="1" applyAlignment="1">
      <alignment vertical="center"/>
    </xf>
    <xf numFmtId="43" fontId="44" fillId="4" borderId="0" xfId="7" applyFont="1" applyFill="1"/>
    <xf numFmtId="43" fontId="42" fillId="4" borderId="0" xfId="7" applyFont="1" applyFill="1" applyAlignment="1">
      <alignment horizontal="right"/>
    </xf>
    <xf numFmtId="43" fontId="42" fillId="4" borderId="0" xfId="7" applyFont="1" applyFill="1" applyBorder="1" applyAlignment="1">
      <alignment horizontal="right"/>
    </xf>
    <xf numFmtId="43" fontId="45" fillId="5" borderId="0" xfId="7" applyFont="1" applyFill="1" applyAlignment="1">
      <alignment horizontal="left" vertical="center" wrapText="1"/>
    </xf>
    <xf numFmtId="43" fontId="40" fillId="5" borderId="0" xfId="7" applyFont="1" applyFill="1" applyBorder="1"/>
    <xf numFmtId="43" fontId="47" fillId="2" borderId="0" xfId="7" applyFont="1" applyFill="1" applyAlignment="1">
      <alignment horizontal="left" vertical="center" wrapText="1" indent="1"/>
    </xf>
    <xf numFmtId="171" fontId="40" fillId="2" borderId="0" xfId="7" applyNumberFormat="1" applyFont="1" applyFill="1"/>
    <xf numFmtId="171" fontId="40" fillId="2" borderId="0" xfId="7" applyNumberFormat="1" applyFont="1" applyFill="1" applyBorder="1"/>
    <xf numFmtId="171" fontId="40" fillId="5" borderId="0" xfId="7" applyNumberFormat="1" applyFont="1" applyFill="1"/>
    <xf numFmtId="171" fontId="40" fillId="5" borderId="0" xfId="7" applyNumberFormat="1" applyFont="1" applyFill="1" applyBorder="1"/>
    <xf numFmtId="165" fontId="40" fillId="2" borderId="0" xfId="8" applyNumberFormat="1" applyFont="1" applyFill="1"/>
    <xf numFmtId="9" fontId="40" fillId="2" borderId="0" xfId="7" applyNumberFormat="1" applyFont="1" applyFill="1"/>
    <xf numFmtId="43" fontId="45" fillId="2" borderId="0" xfId="7" applyFont="1" applyFill="1" applyAlignment="1">
      <alignment horizontal="left" vertical="center" wrapText="1"/>
    </xf>
    <xf numFmtId="184" fontId="40" fillId="2" borderId="0" xfId="7" applyNumberFormat="1" applyFont="1" applyFill="1"/>
    <xf numFmtId="167" fontId="0" fillId="2" borderId="0" xfId="0" applyNumberFormat="1" applyFill="1" applyAlignment="1">
      <alignment horizontal="right"/>
    </xf>
    <xf numFmtId="171" fontId="0" fillId="2" borderId="0" xfId="7" applyNumberFormat="1" applyFont="1" applyFill="1"/>
    <xf numFmtId="9" fontId="11" fillId="2" borderId="0" xfId="8" applyFont="1" applyFill="1"/>
    <xf numFmtId="171" fontId="7" fillId="2" borderId="0" xfId="7" applyNumberFormat="1" applyFont="1" applyFill="1" applyAlignment="1">
      <alignment horizontal="left" vertical="center" wrapText="1"/>
    </xf>
    <xf numFmtId="10" fontId="7" fillId="2" borderId="0" xfId="4" applyNumberFormat="1" applyFont="1" applyFill="1" applyAlignment="1">
      <alignment horizontal="right" vertical="center" wrapText="1"/>
    </xf>
    <xf numFmtId="10" fontId="35" fillId="2" borderId="0" xfId="4" applyNumberFormat="1" applyFont="1" applyFill="1" applyBorder="1"/>
    <xf numFmtId="175" fontId="7" fillId="2" borderId="0" xfId="7" applyNumberFormat="1" applyFont="1" applyFill="1" applyBorder="1" applyAlignment="1">
      <alignment horizontal="center" vertical="center" wrapText="1"/>
    </xf>
    <xf numFmtId="171" fontId="7" fillId="2" borderId="0" xfId="7" applyNumberFormat="1" applyFont="1" applyFill="1" applyBorder="1" applyAlignment="1">
      <alignment horizontal="center" vertical="center" wrapText="1"/>
    </xf>
    <xf numFmtId="171" fontId="8" fillId="2" borderId="0" xfId="7" applyNumberFormat="1" applyFont="1" applyFill="1" applyBorder="1" applyAlignment="1">
      <alignment horizontal="center" vertical="center" wrapText="1"/>
    </xf>
    <xf numFmtId="182" fontId="7" fillId="2" borderId="0" xfId="7" applyNumberFormat="1" applyFont="1" applyFill="1" applyBorder="1" applyAlignment="1">
      <alignment horizontal="right" vertical="center" wrapText="1"/>
    </xf>
    <xf numFmtId="43" fontId="7" fillId="2" borderId="0" xfId="7" applyFont="1" applyFill="1" applyBorder="1" applyAlignment="1">
      <alignment horizontal="center" vertical="center" wrapText="1"/>
    </xf>
    <xf numFmtId="165" fontId="7" fillId="2" borderId="0" xfId="8" applyNumberFormat="1" applyFont="1" applyFill="1" applyBorder="1" applyAlignment="1">
      <alignment horizontal="right" wrapText="1"/>
    </xf>
    <xf numFmtId="9" fontId="0" fillId="2" borderId="0" xfId="8" applyFont="1" applyFill="1" applyBorder="1" applyAlignment="1">
      <alignment horizontal="center"/>
    </xf>
    <xf numFmtId="165" fontId="0" fillId="2" borderId="0" xfId="8" applyNumberFormat="1" applyFont="1" applyFill="1" applyBorder="1"/>
    <xf numFmtId="165" fontId="35" fillId="2" borderId="0" xfId="4" applyNumberFormat="1" applyFont="1" applyFill="1" applyBorder="1" applyAlignment="1">
      <alignment horizontal="right" vertical="center"/>
    </xf>
    <xf numFmtId="43" fontId="7" fillId="2" borderId="0" xfId="7" applyFont="1" applyFill="1" applyBorder="1" applyAlignment="1">
      <alignment horizontal="right" vertical="center" wrapText="1"/>
    </xf>
    <xf numFmtId="185" fontId="0" fillId="2" borderId="0" xfId="0" applyNumberFormat="1" applyFill="1" applyAlignment="1">
      <alignment horizontal="right"/>
    </xf>
    <xf numFmtId="10" fontId="0" fillId="2" borderId="0" xfId="8" applyNumberFormat="1" applyFont="1" applyFill="1" applyAlignment="1">
      <alignment horizontal="right"/>
    </xf>
    <xf numFmtId="10" fontId="0" fillId="2" borderId="0" xfId="8" applyNumberFormat="1" applyFont="1" applyFill="1" applyAlignment="1">
      <alignment horizontal="center"/>
    </xf>
    <xf numFmtId="43" fontId="0" fillId="2" borderId="0" xfId="7" applyFont="1" applyFill="1" applyAlignment="1">
      <alignment horizontal="right"/>
    </xf>
  </cellXfs>
  <cellStyles count="14">
    <cellStyle name="Comma" xfId="7" builtinId="3"/>
    <cellStyle name="Comma 2" xfId="3" xr:uid="{00000000-0005-0000-0000-000001000000}"/>
    <cellStyle name="Hyperlink" xfId="6" builtinId="8"/>
    <cellStyle name="Hyperlink 2" xfId="2" xr:uid="{00000000-0005-0000-0000-000003000000}"/>
    <cellStyle name="Hyperlink 3" xfId="9" xr:uid="{819A8698-02D6-472B-9853-829F8D72AA48}"/>
    <cellStyle name="Normal" xfId="0" builtinId="0"/>
    <cellStyle name="Normal 12 2" xfId="12" xr:uid="{A35D109E-1BEE-41AD-8C61-FE8223C88392}"/>
    <cellStyle name="Normal 17" xfId="1" xr:uid="{00000000-0005-0000-0000-000005000000}"/>
    <cellStyle name="Normal 2 2 2 3" xfId="5" xr:uid="{00000000-0005-0000-0000-000006000000}"/>
    <cellStyle name="Normal 6" xfId="10" xr:uid="{03658016-ADB7-45E8-92AD-01759247FF40}"/>
    <cellStyle name="Percent" xfId="8" builtinId="5"/>
    <cellStyle name="Percent 2" xfId="4" xr:uid="{00000000-0005-0000-0000-000008000000}"/>
    <cellStyle name="Percent 3" xfId="11" xr:uid="{D9F82FBC-D385-4CD1-A553-EADE774A8AFE}"/>
    <cellStyle name="Κανονικό 2" xfId="13" xr:uid="{E8143F78-43FA-4BA1-8CC0-E51278D0FB0C}"/>
  </cellStyles>
  <dxfs count="0"/>
  <tableStyles count="0" defaultTableStyle="TableStyleMedium2" defaultPivotStyle="PivotStyleLight16"/>
  <colors>
    <mruColors>
      <color rgb="FFFF7D00"/>
      <color rgb="FF2F0037"/>
      <color rgb="FF3B2E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dLbls>
          <c:showLegendKey val="0"/>
          <c:showVal val="0"/>
          <c:showCatName val="0"/>
          <c:showSerName val="0"/>
          <c:showPercent val="0"/>
          <c:showBubbleSize val="0"/>
        </c:dLbls>
        <c:gapWidth val="70"/>
        <c:overlap val="-27"/>
        <c:axId val="1513950831"/>
        <c:axId val="980729295"/>
      </c:barChart>
      <c:catAx>
        <c:axId val="1513950831"/>
        <c:scaling>
          <c:orientation val="minMax"/>
        </c:scaling>
        <c:delete val="1"/>
        <c:axPos val="b"/>
        <c:numFmt formatCode="General" sourceLinked="1"/>
        <c:majorTickMark val="none"/>
        <c:minorTickMark val="none"/>
        <c:tickLblPos val="nextTo"/>
        <c:crossAx val="980729295"/>
        <c:crosses val="autoZero"/>
        <c:auto val="1"/>
        <c:lblAlgn val="ctr"/>
        <c:lblOffset val="100"/>
        <c:noMultiLvlLbl val="0"/>
      </c:catAx>
      <c:valAx>
        <c:axId val="980729295"/>
        <c:scaling>
          <c:orientation val="minMax"/>
        </c:scaling>
        <c:delete val="1"/>
        <c:axPos val="l"/>
        <c:numFmt formatCode="General" sourceLinked="1"/>
        <c:majorTickMark val="none"/>
        <c:minorTickMark val="none"/>
        <c:tickLblPos val="nextTo"/>
        <c:crossAx val="151395083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l-G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1.png"/><Relationship Id="rId1" Type="http://schemas.openxmlformats.org/officeDocument/2006/relationships/chart" Target="../charts/chart1.xml"/><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38100</xdr:colOff>
      <xdr:row>3</xdr:row>
      <xdr:rowOff>152400</xdr:rowOff>
    </xdr:from>
    <xdr:to>
      <xdr:col>4</xdr:col>
      <xdr:colOff>504825</xdr:colOff>
      <xdr:row>6</xdr:row>
      <xdr:rowOff>10668</xdr:rowOff>
    </xdr:to>
    <xdr:pic>
      <xdr:nvPicPr>
        <xdr:cNvPr id="2" name="Graphic 1">
          <a:extLst>
            <a:ext uri="{FF2B5EF4-FFF2-40B4-BE49-F238E27FC236}">
              <a16:creationId xmlns:a16="http://schemas.microsoft.com/office/drawing/2014/main" id="{BBCDFFE7-A360-43FC-9ECF-7B1275DD46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90625" y="723900"/>
          <a:ext cx="1581150" cy="505968"/>
        </a:xfrm>
        <a:prstGeom prst="rect">
          <a:avLst/>
        </a:prstGeom>
      </xdr:spPr>
    </xdr:pic>
    <xdr:clientData/>
  </xdr:twoCellAnchor>
  <xdr:twoCellAnchor>
    <xdr:from>
      <xdr:col>2</xdr:col>
      <xdr:colOff>0</xdr:colOff>
      <xdr:row>26</xdr:row>
      <xdr:rowOff>9525</xdr:rowOff>
    </xdr:from>
    <xdr:to>
      <xdr:col>19</xdr:col>
      <xdr:colOff>885825</xdr:colOff>
      <xdr:row>48</xdr:row>
      <xdr:rowOff>0</xdr:rowOff>
    </xdr:to>
    <xdr:sp macro="" textlink="">
      <xdr:nvSpPr>
        <xdr:cNvPr id="3" name="Rectangle 2">
          <a:extLst>
            <a:ext uri="{FF2B5EF4-FFF2-40B4-BE49-F238E27FC236}">
              <a16:creationId xmlns:a16="http://schemas.microsoft.com/office/drawing/2014/main" id="{82A76305-2587-4975-894B-2791ECBA53BA}"/>
            </a:ext>
          </a:extLst>
        </xdr:cNvPr>
        <xdr:cNvSpPr/>
      </xdr:nvSpPr>
      <xdr:spPr>
        <a:xfrm>
          <a:off x="533400" y="6296025"/>
          <a:ext cx="11906250" cy="4181475"/>
        </a:xfrm>
        <a:prstGeom prst="rect">
          <a:avLst/>
        </a:prstGeom>
        <a:solidFill>
          <a:srgbClr val="2F0037"/>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l-GR" sz="1100"/>
        </a:p>
      </xdr:txBody>
    </xdr:sp>
    <xdr:clientData/>
  </xdr:twoCellAnchor>
  <xdr:twoCellAnchor>
    <xdr:from>
      <xdr:col>2</xdr:col>
      <xdr:colOff>114300</xdr:colOff>
      <xdr:row>26</xdr:row>
      <xdr:rowOff>114300</xdr:rowOff>
    </xdr:from>
    <xdr:to>
      <xdr:col>19</xdr:col>
      <xdr:colOff>685800</xdr:colOff>
      <xdr:row>47</xdr:row>
      <xdr:rowOff>85725</xdr:rowOff>
    </xdr:to>
    <xdr:sp macro="" textlink="">
      <xdr:nvSpPr>
        <xdr:cNvPr id="4" name="TextBox 3">
          <a:extLst>
            <a:ext uri="{FF2B5EF4-FFF2-40B4-BE49-F238E27FC236}">
              <a16:creationId xmlns:a16="http://schemas.microsoft.com/office/drawing/2014/main" id="{FF597C3A-BE5F-4119-895E-CC9FD00F993B}"/>
            </a:ext>
          </a:extLst>
        </xdr:cNvPr>
        <xdr:cNvSpPr txBox="1"/>
      </xdr:nvSpPr>
      <xdr:spPr>
        <a:xfrm>
          <a:off x="647700" y="6400800"/>
          <a:ext cx="11591925" cy="397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n>
                <a:noFill/>
              </a:ln>
              <a:solidFill>
                <a:schemeClr val="accent2"/>
              </a:solidFill>
              <a:latin typeface="Helvetica neue"/>
            </a:rPr>
            <a:t>Disclaimer</a:t>
          </a:r>
        </a:p>
        <a:p>
          <a:pPr rtl="0" eaLnBrk="1" latinLnBrk="0" hangingPunct="1"/>
          <a:r>
            <a:rPr lang="en-US" sz="1100">
              <a:solidFill>
                <a:schemeClr val="accent2"/>
              </a:solidFill>
              <a:effectLst/>
              <a:latin typeface="Helvetica neue"/>
              <a:ea typeface="+mn-ea"/>
              <a:cs typeface="+mn-cs"/>
            </a:rPr>
            <a:t>This is a spreadsheet of an exclusively informative nature, intended to provide general information about the Bank. Your participation in any way in an event at which the spreadsheet is shown or your access to it in any other way constitutes an acknowledgment that you have read the terms hereof, which you understand and accept. This statement covers the spreadsheet, as well as any related material, oral or written information, comments, analyses, questions and answers related to it and the information contained therein.</a:t>
          </a:r>
        </a:p>
        <a:p>
          <a:pPr rtl="0" eaLnBrk="1" latinLnBrk="0" hangingPunct="1"/>
          <a:endParaRPr lang="el-GR">
            <a:solidFill>
              <a:schemeClr val="accent2"/>
            </a:solidFill>
            <a:effectLst/>
            <a:latin typeface="Helvetica neue"/>
          </a:endParaRPr>
        </a:p>
        <a:p>
          <a:pPr rtl="0" eaLnBrk="1" latinLnBrk="0" hangingPunct="1"/>
          <a:r>
            <a:rPr lang="en-US" sz="1100">
              <a:solidFill>
                <a:schemeClr val="accent2"/>
              </a:solidFill>
              <a:effectLst/>
              <a:latin typeface="Helvetica neue"/>
              <a:ea typeface="+mn-ea"/>
              <a:cs typeface="+mn-cs"/>
            </a:rPr>
            <a:t>The Bank takes appropriate measures in order to ensure that the content herein is true and accurate, however it does not make any warranty statement, does not provide a guarantee and does not undertake any commitment as to the completeness, accuracy, adequacy and impartiality of the information included in this information. No item or information listed herein is and cannot be taken, directly or indirectly, as such a statement or guarantee by the Bank. Information herein (including market data and statistics) may be derived from publicly available sources that have not been independently verified, and forecasts, valuations and statistical analyzes are based on subjective estimates and assumptions and may use alternative methodologies that produce different results.</a:t>
          </a:r>
          <a:r>
            <a:rPr lang="el-GR" sz="1100">
              <a:solidFill>
                <a:schemeClr val="accent2"/>
              </a:solidFill>
              <a:effectLst/>
              <a:latin typeface="Helvetica neue"/>
              <a:ea typeface="+mn-ea"/>
              <a:cs typeface="+mn-cs"/>
            </a:rPr>
            <a:t> </a:t>
          </a:r>
          <a:endParaRPr lang="en-US" sz="1100">
            <a:solidFill>
              <a:schemeClr val="accent2"/>
            </a:solidFill>
            <a:effectLst/>
            <a:latin typeface="Helvetica neue"/>
            <a:ea typeface="+mn-ea"/>
            <a:cs typeface="+mn-cs"/>
          </a:endParaRPr>
        </a:p>
        <a:p>
          <a:pPr rtl="0" eaLnBrk="1" latinLnBrk="0" hangingPunct="1"/>
          <a:endParaRPr lang="el-GR">
            <a:solidFill>
              <a:schemeClr val="accent2"/>
            </a:solidFill>
            <a:effectLst/>
            <a:latin typeface="Helvetica neue"/>
          </a:endParaRPr>
        </a:p>
        <a:p>
          <a:pPr rtl="0" eaLnBrk="1" latinLnBrk="0" hangingPunct="1"/>
          <a:r>
            <a:rPr lang="en-US" sz="1100">
              <a:solidFill>
                <a:schemeClr val="accent2"/>
              </a:solidFill>
              <a:effectLst/>
              <a:latin typeface="Helvetica neue"/>
              <a:ea typeface="+mn-ea"/>
              <a:cs typeface="+mn-cs"/>
            </a:rPr>
            <a:t>The information contained herein does not take into account individual circumstances, investment objectives, financial ability, experience and knowledge and, therefore, in no way constitutes or may be construed, directly or indirectly, as a proposal or solicitation for carrying out transactions on the Bank's shares, nor as a recommendation or advice for making relevant investment decisions. Before making any investment decision, please do your own research, analysis and confirmation of the information herein and seek independent legal, tax and financial advice from professionals.</a:t>
          </a:r>
        </a:p>
        <a:p>
          <a:pPr rtl="0" eaLnBrk="1" latinLnBrk="0" hangingPunct="1"/>
          <a:endParaRPr lang="el-GR">
            <a:solidFill>
              <a:schemeClr val="accent2"/>
            </a:solidFill>
            <a:effectLst/>
            <a:latin typeface="Helvetica neue"/>
          </a:endParaRPr>
        </a:p>
        <a:p>
          <a:pPr rtl="0" eaLnBrk="1" latinLnBrk="0" hangingPunct="1"/>
          <a:r>
            <a:rPr lang="en-US" sz="1100">
              <a:solidFill>
                <a:schemeClr val="accent2"/>
              </a:solidFill>
              <a:effectLst/>
              <a:latin typeface="Helvetica neue"/>
              <a:ea typeface="+mn-ea"/>
              <a:cs typeface="+mn-cs"/>
            </a:rPr>
            <a:t>Statements, estimates and forecasts concerning mainly the Bank's strategy, business objectives and development, the results of operations and its financial position, the evolution of the Bank's branches of activity, as well as in general the economic and other conditions in Greece and abroad, are based on the Bank's current view, based on information available to it at the time of writing and reflect current expectations and assumptions regarding future events and circumstances which, however, may not be verified. These statements are not guarantees of future performance and contain many risks, uncertainties, general and specific and assumptions that are difficult to predict by the Bank and are beyond its control. You should not, therefore, rely on these statements, estimates and forecasts. The Bank does not undertake any responsibility to update or revise the statements herein, unless otherwise required by applicable law.</a:t>
          </a:r>
          <a:endParaRPr lang="el-GR">
            <a:solidFill>
              <a:schemeClr val="accent2"/>
            </a:solidFill>
            <a:effectLst/>
            <a:latin typeface="Helvetica neue"/>
          </a:endParaRPr>
        </a:p>
        <a:p>
          <a:endParaRPr lang="el-GR" sz="1100">
            <a:ln>
              <a:noFill/>
            </a:ln>
            <a:solidFill>
              <a:schemeClr val="accent2"/>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28575</xdr:colOff>
      <xdr:row>1</xdr:row>
      <xdr:rowOff>0</xdr:rowOff>
    </xdr:from>
    <xdr:to>
      <xdr:col>2</xdr:col>
      <xdr:colOff>1185470</xdr:colOff>
      <xdr:row>2</xdr:row>
      <xdr:rowOff>186690</xdr:rowOff>
    </xdr:to>
    <xdr:pic>
      <xdr:nvPicPr>
        <xdr:cNvPr id="2" name="Graphic 1">
          <a:extLst>
            <a:ext uri="{FF2B5EF4-FFF2-40B4-BE49-F238E27FC236}">
              <a16:creationId xmlns:a16="http://schemas.microsoft.com/office/drawing/2014/main" id="{C54B6565-92A6-4E26-95DF-1A7DDFC016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4850" y="238125"/>
          <a:ext cx="1158800" cy="37338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22412</xdr:colOff>
      <xdr:row>0</xdr:row>
      <xdr:rowOff>179294</xdr:rowOff>
    </xdr:from>
    <xdr:to>
      <xdr:col>2</xdr:col>
      <xdr:colOff>1177626</xdr:colOff>
      <xdr:row>2</xdr:row>
      <xdr:rowOff>146349</xdr:rowOff>
    </xdr:to>
    <xdr:pic>
      <xdr:nvPicPr>
        <xdr:cNvPr id="2" name="Graphic 1">
          <a:extLst>
            <a:ext uri="{FF2B5EF4-FFF2-40B4-BE49-F238E27FC236}">
              <a16:creationId xmlns:a16="http://schemas.microsoft.com/office/drawing/2014/main" id="{614DDF1A-5160-4E18-8C80-F8AC7DFF5C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9162" y="179294"/>
          <a:ext cx="1149499" cy="38996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19050</xdr:colOff>
      <xdr:row>0</xdr:row>
      <xdr:rowOff>209550</xdr:rowOff>
    </xdr:from>
    <xdr:to>
      <xdr:col>2</xdr:col>
      <xdr:colOff>1181660</xdr:colOff>
      <xdr:row>3</xdr:row>
      <xdr:rowOff>0</xdr:rowOff>
    </xdr:to>
    <xdr:pic>
      <xdr:nvPicPr>
        <xdr:cNvPr id="2" name="Graphic 1">
          <a:extLst>
            <a:ext uri="{FF2B5EF4-FFF2-40B4-BE49-F238E27FC236}">
              <a16:creationId xmlns:a16="http://schemas.microsoft.com/office/drawing/2014/main" id="{837ADB86-D46F-4B0B-A4DB-E437525A02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95325" y="209550"/>
          <a:ext cx="1162610" cy="3905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1177850</xdr:colOff>
      <xdr:row>3</xdr:row>
      <xdr:rowOff>13335</xdr:rowOff>
    </xdr:to>
    <xdr:pic>
      <xdr:nvPicPr>
        <xdr:cNvPr id="2" name="Graphic 1">
          <a:extLst>
            <a:ext uri="{FF2B5EF4-FFF2-40B4-BE49-F238E27FC236}">
              <a16:creationId xmlns:a16="http://schemas.microsoft.com/office/drawing/2014/main" id="{D7AD898F-3A11-475A-85F5-A024A1127C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76275" y="238125"/>
          <a:ext cx="1177850" cy="4038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406854</xdr:colOff>
      <xdr:row>17</xdr:row>
      <xdr:rowOff>93856</xdr:rowOff>
    </xdr:from>
    <xdr:to>
      <xdr:col>19</xdr:col>
      <xdr:colOff>359229</xdr:colOff>
      <xdr:row>45</xdr:row>
      <xdr:rowOff>108856</xdr:rowOff>
    </xdr:to>
    <xdr:sp macro="" textlink="">
      <xdr:nvSpPr>
        <xdr:cNvPr id="7" name="Rectangle: Rounded Corners 6">
          <a:extLst>
            <a:ext uri="{FF2B5EF4-FFF2-40B4-BE49-F238E27FC236}">
              <a16:creationId xmlns:a16="http://schemas.microsoft.com/office/drawing/2014/main" id="{79F82BB3-0C05-4732-98F2-24E84E0BFD38}"/>
            </a:ext>
          </a:extLst>
        </xdr:cNvPr>
        <xdr:cNvSpPr/>
      </xdr:nvSpPr>
      <xdr:spPr>
        <a:xfrm>
          <a:off x="7917997" y="3413999"/>
          <a:ext cx="4333875" cy="5349000"/>
        </a:xfrm>
        <a:prstGeom prst="roundRect">
          <a:avLst>
            <a:gd name="adj" fmla="val 2620"/>
          </a:avLst>
        </a:prstGeom>
        <a:gradFill>
          <a:gsLst>
            <a:gs pos="0">
              <a:srgbClr val="7030A0"/>
            </a:gs>
            <a:gs pos="74000">
              <a:srgbClr val="2F0037"/>
            </a:gs>
            <a:gs pos="83000">
              <a:srgbClr val="2F0037"/>
            </a:gs>
            <a:gs pos="100000">
              <a:srgbClr val="2F0037"/>
            </a:gs>
          </a:gsLst>
          <a:lin ang="162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l-GR" sz="1100">
            <a:solidFill>
              <a:schemeClr val="lt1"/>
            </a:solidFill>
            <a:latin typeface="+mn-lt"/>
            <a:ea typeface="+mn-ea"/>
            <a:cs typeface="+mn-cs"/>
          </a:endParaRPr>
        </a:p>
      </xdr:txBody>
    </xdr:sp>
    <xdr:clientData/>
  </xdr:twoCellAnchor>
  <xdr:twoCellAnchor>
    <xdr:from>
      <xdr:col>19</xdr:col>
      <xdr:colOff>353786</xdr:colOff>
      <xdr:row>34</xdr:row>
      <xdr:rowOff>54428</xdr:rowOff>
    </xdr:from>
    <xdr:to>
      <xdr:col>25</xdr:col>
      <xdr:colOff>367393</xdr:colOff>
      <xdr:row>46</xdr:row>
      <xdr:rowOff>54913</xdr:rowOff>
    </xdr:to>
    <xdr:graphicFrame macro="">
      <xdr:nvGraphicFramePr>
        <xdr:cNvPr id="18" name="Chart 17">
          <a:extLst>
            <a:ext uri="{FF2B5EF4-FFF2-40B4-BE49-F238E27FC236}">
              <a16:creationId xmlns:a16="http://schemas.microsoft.com/office/drawing/2014/main" id="{AFCC2642-06B6-4D33-971B-329FF07CC9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571500</xdr:colOff>
      <xdr:row>32</xdr:row>
      <xdr:rowOff>66399</xdr:rowOff>
    </xdr:from>
    <xdr:to>
      <xdr:col>25</xdr:col>
      <xdr:colOff>149679</xdr:colOff>
      <xdr:row>32</xdr:row>
      <xdr:rowOff>85721</xdr:rowOff>
    </xdr:to>
    <xdr:cxnSp macro="">
      <xdr:nvCxnSpPr>
        <xdr:cNvPr id="19" name="Straight Connector 18">
          <a:extLst>
            <a:ext uri="{FF2B5EF4-FFF2-40B4-BE49-F238E27FC236}">
              <a16:creationId xmlns:a16="http://schemas.microsoft.com/office/drawing/2014/main" id="{9C3887F3-6814-462D-A800-1C6706F19B5A}"/>
            </a:ext>
          </a:extLst>
        </xdr:cNvPr>
        <xdr:cNvCxnSpPr/>
      </xdr:nvCxnSpPr>
      <xdr:spPr>
        <a:xfrm flipV="1">
          <a:off x="12464143" y="6244042"/>
          <a:ext cx="3333750" cy="19322"/>
        </a:xfrm>
        <a:prstGeom prst="line">
          <a:avLst/>
        </a:prstGeom>
        <a:ln w="22225" cap="flat">
          <a:solidFill>
            <a:schemeClr val="accent2"/>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52051</xdr:colOff>
      <xdr:row>1</xdr:row>
      <xdr:rowOff>157513</xdr:rowOff>
    </xdr:from>
    <xdr:to>
      <xdr:col>25</xdr:col>
      <xdr:colOff>435067</xdr:colOff>
      <xdr:row>47</xdr:row>
      <xdr:rowOff>119835</xdr:rowOff>
    </xdr:to>
    <xdr:grpSp>
      <xdr:nvGrpSpPr>
        <xdr:cNvPr id="51" name="Group 50">
          <a:extLst>
            <a:ext uri="{FF2B5EF4-FFF2-40B4-BE49-F238E27FC236}">
              <a16:creationId xmlns:a16="http://schemas.microsoft.com/office/drawing/2014/main" id="{18F130BF-1473-D68B-9F2C-699A99BC3784}"/>
            </a:ext>
          </a:extLst>
        </xdr:cNvPr>
        <xdr:cNvGrpSpPr/>
      </xdr:nvGrpSpPr>
      <xdr:grpSpPr>
        <a:xfrm>
          <a:off x="1303908" y="348013"/>
          <a:ext cx="14779373" cy="8806965"/>
          <a:chOff x="1303908" y="279977"/>
          <a:chExt cx="14779373" cy="8806965"/>
        </a:xfrm>
      </xdr:grpSpPr>
      <xdr:sp macro="" textlink="">
        <xdr:nvSpPr>
          <xdr:cNvPr id="2" name="Rectangle: Rounded Corners 1">
            <a:extLst>
              <a:ext uri="{FF2B5EF4-FFF2-40B4-BE49-F238E27FC236}">
                <a16:creationId xmlns:a16="http://schemas.microsoft.com/office/drawing/2014/main" id="{F45FD87D-711D-4C2A-B09F-26F17EF8F769}"/>
              </a:ext>
            </a:extLst>
          </xdr:cNvPr>
          <xdr:cNvSpPr/>
        </xdr:nvSpPr>
        <xdr:spPr>
          <a:xfrm>
            <a:off x="1303908" y="279977"/>
            <a:ext cx="14779373" cy="8806965"/>
          </a:xfrm>
          <a:prstGeom prst="roundRect">
            <a:avLst>
              <a:gd name="adj" fmla="val 3491"/>
            </a:avLst>
          </a:prstGeom>
          <a:solidFill>
            <a:srgbClr val="2F003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l-GR" sz="1100"/>
          </a:p>
        </xdr:txBody>
      </xdr:sp>
      <xdr:sp macro="" textlink="">
        <xdr:nvSpPr>
          <xdr:cNvPr id="3" name="Rectangle: Rounded Corners 2">
            <a:extLst>
              <a:ext uri="{FF2B5EF4-FFF2-40B4-BE49-F238E27FC236}">
                <a16:creationId xmlns:a16="http://schemas.microsoft.com/office/drawing/2014/main" id="{CFE4BAC2-AB90-4C79-937D-C04E23A58A6B}"/>
              </a:ext>
            </a:extLst>
          </xdr:cNvPr>
          <xdr:cNvSpPr/>
        </xdr:nvSpPr>
        <xdr:spPr>
          <a:xfrm>
            <a:off x="7983790" y="1382644"/>
            <a:ext cx="4333875" cy="2329543"/>
          </a:xfrm>
          <a:prstGeom prst="roundRect">
            <a:avLst>
              <a:gd name="adj" fmla="val 6074"/>
            </a:avLst>
          </a:prstGeom>
          <a:gradFill>
            <a:gsLst>
              <a:gs pos="0">
                <a:srgbClr val="7030A0"/>
              </a:gs>
              <a:gs pos="74000">
                <a:srgbClr val="2F0037"/>
              </a:gs>
              <a:gs pos="83000">
                <a:srgbClr val="2F0037"/>
              </a:gs>
              <a:gs pos="100000">
                <a:srgbClr val="2F0037"/>
              </a:gs>
            </a:gsLst>
            <a:lin ang="162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l-GR" sz="1100">
              <a:solidFill>
                <a:schemeClr val="lt1"/>
              </a:solidFill>
              <a:latin typeface="+mn-lt"/>
              <a:ea typeface="+mn-ea"/>
              <a:cs typeface="+mn-cs"/>
            </a:endParaRPr>
          </a:p>
        </xdr:txBody>
      </xdr:sp>
      <xdr:sp macro="" textlink="">
        <xdr:nvSpPr>
          <xdr:cNvPr id="4" name="Rectangle: Rounded Corners 3">
            <a:extLst>
              <a:ext uri="{FF2B5EF4-FFF2-40B4-BE49-F238E27FC236}">
                <a16:creationId xmlns:a16="http://schemas.microsoft.com/office/drawing/2014/main" id="{E5B03E93-063B-4BB5-86B1-57D808B9F5F7}"/>
              </a:ext>
            </a:extLst>
          </xdr:cNvPr>
          <xdr:cNvSpPr/>
        </xdr:nvSpPr>
        <xdr:spPr>
          <a:xfrm>
            <a:off x="1643743" y="3448048"/>
            <a:ext cx="6022800" cy="5355773"/>
          </a:xfrm>
          <a:prstGeom prst="roundRect">
            <a:avLst>
              <a:gd name="adj" fmla="val 2792"/>
            </a:avLst>
          </a:prstGeom>
          <a:gradFill>
            <a:gsLst>
              <a:gs pos="0">
                <a:srgbClr val="7030A0"/>
              </a:gs>
              <a:gs pos="74000">
                <a:srgbClr val="2F0037"/>
              </a:gs>
              <a:gs pos="83000">
                <a:srgbClr val="2F0037"/>
              </a:gs>
              <a:gs pos="100000">
                <a:srgbClr val="2F0037"/>
              </a:gs>
            </a:gsLst>
            <a:lin ang="162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l-GR" sz="1100">
              <a:solidFill>
                <a:schemeClr val="lt1"/>
              </a:solidFill>
              <a:latin typeface="+mn-lt"/>
              <a:ea typeface="+mn-ea"/>
              <a:cs typeface="+mn-cs"/>
            </a:endParaRPr>
          </a:p>
        </xdr:txBody>
      </xdr:sp>
      <xdr:pic>
        <xdr:nvPicPr>
          <xdr:cNvPr id="5" name="Graphic 4">
            <a:extLst>
              <a:ext uri="{FF2B5EF4-FFF2-40B4-BE49-F238E27FC236}">
                <a16:creationId xmlns:a16="http://schemas.microsoft.com/office/drawing/2014/main" id="{53C6251C-1732-40F6-860D-6B1D463DB3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809749" y="398691"/>
            <a:ext cx="1102180" cy="394063"/>
          </a:xfrm>
          <a:prstGeom prst="rect">
            <a:avLst/>
          </a:prstGeom>
        </xdr:spPr>
      </xdr:pic>
      <xdr:sp macro="" textlink="">
        <xdr:nvSpPr>
          <xdr:cNvPr id="6" name="Rectangle: Rounded Corners 5">
            <a:extLst>
              <a:ext uri="{FF2B5EF4-FFF2-40B4-BE49-F238E27FC236}">
                <a16:creationId xmlns:a16="http://schemas.microsoft.com/office/drawing/2014/main" id="{D728BB39-A651-41A7-8A22-A5665EC41B49}"/>
              </a:ext>
            </a:extLst>
          </xdr:cNvPr>
          <xdr:cNvSpPr/>
        </xdr:nvSpPr>
        <xdr:spPr>
          <a:xfrm>
            <a:off x="1651908" y="1382644"/>
            <a:ext cx="6022522" cy="2329543"/>
          </a:xfrm>
          <a:prstGeom prst="roundRect">
            <a:avLst>
              <a:gd name="adj" fmla="val 6074"/>
            </a:avLst>
          </a:prstGeom>
          <a:gradFill>
            <a:gsLst>
              <a:gs pos="0">
                <a:srgbClr val="7030A0"/>
              </a:gs>
              <a:gs pos="74000">
                <a:srgbClr val="2F0037"/>
              </a:gs>
              <a:gs pos="83000">
                <a:srgbClr val="2F0037"/>
              </a:gs>
              <a:gs pos="100000">
                <a:srgbClr val="2F0037"/>
              </a:gs>
            </a:gsLst>
            <a:lin ang="162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l-GR" sz="1100">
              <a:solidFill>
                <a:schemeClr val="lt1"/>
              </a:solidFill>
              <a:latin typeface="+mn-lt"/>
              <a:ea typeface="+mn-ea"/>
              <a:cs typeface="+mn-cs"/>
            </a:endParaRPr>
          </a:p>
        </xdr:txBody>
      </xdr:sp>
      <xdr:sp macro="" textlink="">
        <xdr:nvSpPr>
          <xdr:cNvPr id="8" name="Rectangle: Rounded Corners 7">
            <a:extLst>
              <a:ext uri="{FF2B5EF4-FFF2-40B4-BE49-F238E27FC236}">
                <a16:creationId xmlns:a16="http://schemas.microsoft.com/office/drawing/2014/main" id="{A05A30C9-45DA-459D-87EB-858A6DE1A3F3}"/>
              </a:ext>
            </a:extLst>
          </xdr:cNvPr>
          <xdr:cNvSpPr/>
        </xdr:nvSpPr>
        <xdr:spPr>
          <a:xfrm>
            <a:off x="5647764" y="290555"/>
            <a:ext cx="6272093" cy="512268"/>
          </a:xfrm>
          <a:prstGeom prst="round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defTabSz="914322" rtl="0" eaLnBrk="1" latinLnBrk="0" hangingPunct="1"/>
            <a:r>
              <a:rPr lang="en-US" sz="3200" kern="1200">
                <a:solidFill>
                  <a:schemeClr val="accent2"/>
                </a:solidFill>
                <a:effectLst>
                  <a:glow rad="139700">
                    <a:schemeClr val="accent2">
                      <a:satMod val="175000"/>
                      <a:alpha val="40000"/>
                    </a:schemeClr>
                  </a:glow>
                </a:effectLst>
                <a:latin typeface="+mn-lt"/>
                <a:ea typeface="+mn-ea"/>
                <a:cs typeface="+mn-cs"/>
              </a:rPr>
              <a:t>1Q 2025 RESULTS DASHBOARD</a:t>
            </a:r>
            <a:endParaRPr lang="el-GR" sz="3200" kern="1200">
              <a:solidFill>
                <a:schemeClr val="accent2"/>
              </a:solidFill>
              <a:effectLst>
                <a:glow rad="139700">
                  <a:schemeClr val="accent2">
                    <a:satMod val="175000"/>
                    <a:alpha val="40000"/>
                  </a:schemeClr>
                </a:glow>
              </a:effectLst>
              <a:latin typeface="+mn-lt"/>
              <a:ea typeface="+mn-ea"/>
              <a:cs typeface="+mn-cs"/>
            </a:endParaRPr>
          </a:p>
        </xdr:txBody>
      </xdr:sp>
      <xdr:sp macro="" textlink="">
        <xdr:nvSpPr>
          <xdr:cNvPr id="29" name="Arrow: Pentagon 28">
            <a:extLst>
              <a:ext uri="{FF2B5EF4-FFF2-40B4-BE49-F238E27FC236}">
                <a16:creationId xmlns:a16="http://schemas.microsoft.com/office/drawing/2014/main" id="{8790B9BC-3505-A4BB-3C71-F5B916580CB1}"/>
              </a:ext>
            </a:extLst>
          </xdr:cNvPr>
          <xdr:cNvSpPr/>
        </xdr:nvSpPr>
        <xdr:spPr>
          <a:xfrm rot="16200000">
            <a:off x="11314345" y="1462768"/>
            <a:ext cx="5783035" cy="3510646"/>
          </a:xfrm>
          <a:prstGeom prst="homePlate">
            <a:avLst>
              <a:gd name="adj" fmla="val 14729"/>
            </a:avLst>
          </a:prstGeom>
          <a:gradFill flip="none" rotWithShape="1">
            <a:gsLst>
              <a:gs pos="0">
                <a:srgbClr val="7030A0"/>
              </a:gs>
              <a:gs pos="74000">
                <a:srgbClr val="2F0037"/>
              </a:gs>
              <a:gs pos="83000">
                <a:srgbClr val="2F0037"/>
              </a:gs>
              <a:gs pos="100000">
                <a:srgbClr val="2F0037"/>
              </a:gs>
            </a:gsLst>
            <a:lin ang="13500000" scaled="1"/>
            <a:tileRect/>
          </a:gradFill>
          <a:ln>
            <a:noFill/>
          </a:ln>
          <a:effectLst>
            <a:softEdge rad="1143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l-GR" sz="1100">
              <a:solidFill>
                <a:schemeClr val="lt1"/>
              </a:solidFill>
              <a:latin typeface="+mn-lt"/>
              <a:ea typeface="+mn-ea"/>
              <a:cs typeface="+mn-cs"/>
            </a:endParaRPr>
          </a:p>
        </xdr:txBody>
      </xdr:sp>
    </xdr:grpSp>
    <xdr:clientData/>
  </xdr:twoCellAnchor>
  <xdr:twoCellAnchor>
    <xdr:from>
      <xdr:col>12</xdr:col>
      <xdr:colOff>473873</xdr:colOff>
      <xdr:row>21</xdr:row>
      <xdr:rowOff>108856</xdr:rowOff>
    </xdr:from>
    <xdr:to>
      <xdr:col>19</xdr:col>
      <xdr:colOff>517071</xdr:colOff>
      <xdr:row>46</xdr:row>
      <xdr:rowOff>36439</xdr:rowOff>
    </xdr:to>
    <xdr:sp macro="" textlink="">
      <xdr:nvSpPr>
        <xdr:cNvPr id="10" name="Rectangle: Rounded Corners 9">
          <a:extLst>
            <a:ext uri="{FF2B5EF4-FFF2-40B4-BE49-F238E27FC236}">
              <a16:creationId xmlns:a16="http://schemas.microsoft.com/office/drawing/2014/main" id="{B7987083-85FA-4625-BB6A-E9E1428BDD8D}"/>
            </a:ext>
          </a:extLst>
        </xdr:cNvPr>
        <xdr:cNvSpPr/>
      </xdr:nvSpPr>
      <xdr:spPr>
        <a:xfrm>
          <a:off x="7985016" y="4190999"/>
          <a:ext cx="4424698" cy="4690083"/>
        </a:xfrm>
        <a:prstGeom prst="roundRect">
          <a:avLst>
            <a:gd name="adj" fmla="val 2620"/>
          </a:avLst>
        </a:prstGeom>
        <a:gradFill>
          <a:gsLst>
            <a:gs pos="0">
              <a:srgbClr val="7030A0"/>
            </a:gs>
            <a:gs pos="74000">
              <a:srgbClr val="2F0037"/>
            </a:gs>
            <a:gs pos="83000">
              <a:srgbClr val="2F0037"/>
            </a:gs>
            <a:gs pos="100000">
              <a:srgbClr val="2F0037"/>
            </a:gs>
          </a:gsLst>
          <a:lin ang="162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l-GR" sz="1100">
            <a:solidFill>
              <a:schemeClr val="lt1"/>
            </a:solidFill>
            <a:latin typeface="+mn-lt"/>
            <a:ea typeface="+mn-ea"/>
            <a:cs typeface="+mn-cs"/>
          </a:endParaRPr>
        </a:p>
      </xdr:txBody>
    </xdr:sp>
    <xdr:clientData/>
  </xdr:twoCellAnchor>
  <xdr:twoCellAnchor editAs="oneCell">
    <xdr:from>
      <xdr:col>2</xdr:col>
      <xdr:colOff>367393</xdr:colOff>
      <xdr:row>5</xdr:row>
      <xdr:rowOff>0</xdr:rowOff>
    </xdr:from>
    <xdr:to>
      <xdr:col>25</xdr:col>
      <xdr:colOff>367393</xdr:colOff>
      <xdr:row>46</xdr:row>
      <xdr:rowOff>91168</xdr:rowOff>
    </xdr:to>
    <xdr:pic>
      <xdr:nvPicPr>
        <xdr:cNvPr id="11" name="Picture 10">
          <a:extLst>
            <a:ext uri="{FF2B5EF4-FFF2-40B4-BE49-F238E27FC236}">
              <a16:creationId xmlns:a16="http://schemas.microsoft.com/office/drawing/2014/main" id="{F5F10470-3A9C-D392-8B9D-57C1FDFB282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19250" y="1034143"/>
          <a:ext cx="14396357" cy="79016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33618</xdr:colOff>
      <xdr:row>1</xdr:row>
      <xdr:rowOff>0</xdr:rowOff>
    </xdr:from>
    <xdr:to>
      <xdr:col>2</xdr:col>
      <xdr:colOff>1215278</xdr:colOff>
      <xdr:row>2</xdr:row>
      <xdr:rowOff>180975</xdr:rowOff>
    </xdr:to>
    <xdr:pic>
      <xdr:nvPicPr>
        <xdr:cNvPr id="2" name="Graphic 1">
          <a:extLst>
            <a:ext uri="{FF2B5EF4-FFF2-40B4-BE49-F238E27FC236}">
              <a16:creationId xmlns:a16="http://schemas.microsoft.com/office/drawing/2014/main" id="{57E44868-D958-4344-A351-13066BAF13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9893" y="238125"/>
          <a:ext cx="1181660" cy="3790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52916</xdr:colOff>
      <xdr:row>1</xdr:row>
      <xdr:rowOff>0</xdr:rowOff>
    </xdr:from>
    <xdr:to>
      <xdr:col>2</xdr:col>
      <xdr:colOff>1253626</xdr:colOff>
      <xdr:row>3</xdr:row>
      <xdr:rowOff>1482</xdr:rowOff>
    </xdr:to>
    <xdr:pic>
      <xdr:nvPicPr>
        <xdr:cNvPr id="2" name="Graphic 1">
          <a:extLst>
            <a:ext uri="{FF2B5EF4-FFF2-40B4-BE49-F238E27FC236}">
              <a16:creationId xmlns:a16="http://schemas.microsoft.com/office/drawing/2014/main" id="{AD883752-8F8F-4460-A131-B48B2A794D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27604" y="238125"/>
          <a:ext cx="1177850" cy="3679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38616</xdr:colOff>
      <xdr:row>1</xdr:row>
      <xdr:rowOff>0</xdr:rowOff>
    </xdr:from>
    <xdr:to>
      <xdr:col>2</xdr:col>
      <xdr:colOff>1216466</xdr:colOff>
      <xdr:row>2</xdr:row>
      <xdr:rowOff>186690</xdr:rowOff>
    </xdr:to>
    <xdr:pic>
      <xdr:nvPicPr>
        <xdr:cNvPr id="2" name="Graphic 1">
          <a:extLst>
            <a:ext uri="{FF2B5EF4-FFF2-40B4-BE49-F238E27FC236}">
              <a16:creationId xmlns:a16="http://schemas.microsoft.com/office/drawing/2014/main" id="{E301C146-6C56-497C-B406-CAB57B9098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7940" y="244561"/>
          <a:ext cx="1177850" cy="3793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33618</xdr:colOff>
      <xdr:row>1</xdr:row>
      <xdr:rowOff>0</xdr:rowOff>
    </xdr:from>
    <xdr:to>
      <xdr:col>3</xdr:col>
      <xdr:colOff>1186703</xdr:colOff>
      <xdr:row>3</xdr:row>
      <xdr:rowOff>1681</xdr:rowOff>
    </xdr:to>
    <xdr:pic>
      <xdr:nvPicPr>
        <xdr:cNvPr id="2" name="Graphic 1">
          <a:extLst>
            <a:ext uri="{FF2B5EF4-FFF2-40B4-BE49-F238E27FC236}">
              <a16:creationId xmlns:a16="http://schemas.microsoft.com/office/drawing/2014/main" id="{3B17F736-84B7-40A2-96CB-90B5FEDF82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9893" y="238125"/>
          <a:ext cx="1158800" cy="37338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33618</xdr:colOff>
      <xdr:row>1</xdr:row>
      <xdr:rowOff>0</xdr:rowOff>
    </xdr:from>
    <xdr:to>
      <xdr:col>2</xdr:col>
      <xdr:colOff>1215278</xdr:colOff>
      <xdr:row>3</xdr:row>
      <xdr:rowOff>0</xdr:rowOff>
    </xdr:to>
    <xdr:pic>
      <xdr:nvPicPr>
        <xdr:cNvPr id="2" name="Graphic 1">
          <a:extLst>
            <a:ext uri="{FF2B5EF4-FFF2-40B4-BE49-F238E27FC236}">
              <a16:creationId xmlns:a16="http://schemas.microsoft.com/office/drawing/2014/main" id="{36D3D9C3-3BB8-4BA4-9127-D1C94D1403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9893" y="238125"/>
          <a:ext cx="1177850" cy="3905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67235</xdr:colOff>
      <xdr:row>0</xdr:row>
      <xdr:rowOff>201706</xdr:rowOff>
    </xdr:from>
    <xdr:to>
      <xdr:col>2</xdr:col>
      <xdr:colOff>1252705</xdr:colOff>
      <xdr:row>2</xdr:row>
      <xdr:rowOff>156882</xdr:rowOff>
    </xdr:to>
    <xdr:pic>
      <xdr:nvPicPr>
        <xdr:cNvPr id="2" name="Graphic 1">
          <a:extLst>
            <a:ext uri="{FF2B5EF4-FFF2-40B4-BE49-F238E27FC236}">
              <a16:creationId xmlns:a16="http://schemas.microsoft.com/office/drawing/2014/main" id="{EF290218-605F-4750-BE2B-0A3D9138D8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43510" y="201706"/>
          <a:ext cx="1177850" cy="40094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67236</xdr:colOff>
      <xdr:row>0</xdr:row>
      <xdr:rowOff>168088</xdr:rowOff>
    </xdr:from>
    <xdr:to>
      <xdr:col>2</xdr:col>
      <xdr:colOff>1222450</xdr:colOff>
      <xdr:row>2</xdr:row>
      <xdr:rowOff>148254</xdr:rowOff>
    </xdr:to>
    <xdr:pic>
      <xdr:nvPicPr>
        <xdr:cNvPr id="2" name="Graphic 1">
          <a:extLst>
            <a:ext uri="{FF2B5EF4-FFF2-40B4-BE49-F238E27FC236}">
              <a16:creationId xmlns:a16="http://schemas.microsoft.com/office/drawing/2014/main" id="{56FF818A-1CF7-47C7-8AA0-74362200A3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43511" y="168088"/>
          <a:ext cx="1162834" cy="4049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Users\vtzovla001\Downloads\COR25_solo_31%2003%2020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
      <sheetName val="Αποτελέσματα Ελέγχου"/>
      <sheetName val="01"/>
      <sheetName val="02"/>
      <sheetName val="03"/>
      <sheetName val="04"/>
      <sheetName val="05"/>
      <sheetName val="06"/>
      <sheetName val="07"/>
      <sheetName val="18"/>
      <sheetName val="Παράμετροι"/>
      <sheetName val="10"/>
      <sheetName val="13"/>
      <sheetName val="15"/>
      <sheetName val="16"/>
      <sheetName val="17"/>
      <sheetName val="Rules"/>
      <sheetName val="EBA_Π.Ι."/>
      <sheetName val="COR25_ΤύποιΥποβολής"/>
    </sheetNames>
    <sheetDataSet>
      <sheetData sheetId="0">
        <row r="14">
          <cell r="D14" t="str">
            <v>Κωδικός Πιστωτικού Ιδρύματος/Financial Institution Code:</v>
          </cell>
        </row>
        <row r="17">
          <cell r="D17" t="str">
            <v>Διορθωτική Αποστολή/Ammended Submission:</v>
          </cell>
        </row>
        <row r="18">
          <cell r="D18" t="str">
            <v>Υποσύστημα/System:</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vestors@optimabank.g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60EEA-52E1-44F4-8CED-0BCAB3D23F8C}">
  <sheetPr codeName="Sheet1">
    <tabColor rgb="FF2F0037"/>
  </sheetPr>
  <dimension ref="A1:BL101"/>
  <sheetViews>
    <sheetView tabSelected="1" zoomScaleNormal="100" workbookViewId="0">
      <selection activeCell="W14" sqref="W14"/>
    </sheetView>
  </sheetViews>
  <sheetFormatPr defaultColWidth="9.28515625" defaultRowHeight="15"/>
  <cols>
    <col min="1" max="1" width="3.7109375" style="127" customWidth="1"/>
    <col min="2" max="2" width="4.28515625" style="127" customWidth="1"/>
    <col min="3" max="3" width="9.28515625" style="127"/>
    <col min="4" max="4" width="16.7109375" style="127" bestFit="1" customWidth="1"/>
    <col min="5" max="19" width="9.28515625" style="127"/>
    <col min="20" max="20" width="13.42578125" style="127" customWidth="1"/>
    <col min="21" max="16384" width="9.28515625" style="127"/>
  </cols>
  <sheetData>
    <row r="1" spans="1:64">
      <c r="A1" s="126"/>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row>
    <row r="2" spans="1:64">
      <c r="A2" s="126"/>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row>
    <row r="3" spans="1:64">
      <c r="A3" s="126"/>
      <c r="B3" s="126"/>
      <c r="C3" s="13"/>
      <c r="D3" s="13"/>
      <c r="E3" s="13"/>
      <c r="F3" s="13"/>
      <c r="G3" s="13"/>
      <c r="H3" s="13"/>
      <c r="I3" s="13"/>
      <c r="J3" s="13"/>
      <c r="K3" s="13"/>
      <c r="L3" s="13"/>
      <c r="M3" s="13"/>
      <c r="N3" s="13"/>
      <c r="O3" s="13"/>
      <c r="P3" s="13"/>
      <c r="Q3" s="13"/>
      <c r="R3" s="13"/>
      <c r="S3" s="13"/>
      <c r="T3" s="13"/>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row>
    <row r="4" spans="1:64" ht="21">
      <c r="A4" s="126"/>
      <c r="B4" s="126"/>
      <c r="C4" s="13"/>
      <c r="D4" s="128"/>
      <c r="E4" s="13"/>
      <c r="F4" s="13"/>
      <c r="G4" s="13"/>
      <c r="H4" s="13"/>
      <c r="I4" s="13"/>
      <c r="J4" s="13"/>
      <c r="K4" s="13"/>
      <c r="L4" s="13"/>
      <c r="M4" s="13"/>
      <c r="N4" s="13"/>
      <c r="O4" s="13"/>
      <c r="P4" s="13"/>
      <c r="Q4" s="13"/>
      <c r="R4" s="13"/>
      <c r="S4" s="13"/>
      <c r="T4" s="13"/>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row>
    <row r="5" spans="1:64">
      <c r="A5" s="126"/>
      <c r="B5" s="126"/>
      <c r="C5" s="13"/>
      <c r="D5" s="13"/>
      <c r="E5" s="13"/>
      <c r="F5" s="13"/>
      <c r="G5" s="13"/>
      <c r="H5" s="13"/>
      <c r="I5" s="13"/>
      <c r="J5" s="13"/>
      <c r="K5" s="13"/>
      <c r="L5" s="13"/>
      <c r="M5" s="13"/>
      <c r="N5" s="13"/>
      <c r="O5" s="13"/>
      <c r="P5" s="13"/>
      <c r="Q5" s="13"/>
      <c r="R5" s="13"/>
      <c r="S5" s="13"/>
      <c r="T5" s="13"/>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row>
    <row r="6" spans="1:64">
      <c r="A6" s="126"/>
      <c r="B6" s="126"/>
      <c r="C6" s="13"/>
      <c r="D6" s="13"/>
      <c r="E6" s="13"/>
      <c r="F6" s="13"/>
      <c r="G6" s="13"/>
      <c r="H6" s="13"/>
      <c r="I6" s="13"/>
      <c r="J6" s="13"/>
      <c r="K6" s="13"/>
      <c r="L6" s="13"/>
      <c r="M6" s="13"/>
      <c r="N6" s="13"/>
      <c r="O6" s="13"/>
      <c r="P6" s="13"/>
      <c r="Q6" s="13"/>
      <c r="R6" s="13"/>
      <c r="S6" s="13"/>
      <c r="T6" s="13"/>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row>
    <row r="7" spans="1:64" ht="21.75" customHeight="1">
      <c r="A7" s="126"/>
      <c r="B7" s="126"/>
      <c r="C7" s="13"/>
      <c r="D7" s="13"/>
      <c r="E7" s="13"/>
      <c r="F7" s="13"/>
      <c r="G7" s="13"/>
      <c r="H7" s="13"/>
      <c r="I7" s="13"/>
      <c r="J7" s="13"/>
      <c r="K7" s="13"/>
      <c r="L7" s="13"/>
      <c r="M7" s="13"/>
      <c r="N7" s="13"/>
      <c r="O7" s="13"/>
      <c r="P7" s="13"/>
      <c r="Q7" s="13"/>
      <c r="R7" s="13"/>
      <c r="S7" s="13"/>
      <c r="T7" s="13"/>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c r="BA7" s="126"/>
      <c r="BB7" s="126"/>
      <c r="BC7" s="126"/>
      <c r="BD7" s="126"/>
      <c r="BE7" s="126"/>
      <c r="BF7" s="126"/>
      <c r="BG7" s="126"/>
      <c r="BH7" s="126"/>
      <c r="BI7" s="126"/>
      <c r="BJ7" s="126"/>
      <c r="BK7" s="126"/>
      <c r="BL7" s="126"/>
    </row>
    <row r="8" spans="1:64" ht="36">
      <c r="A8" s="126"/>
      <c r="B8" s="126"/>
      <c r="C8" s="13"/>
      <c r="D8" s="129" t="s">
        <v>289</v>
      </c>
      <c r="E8" s="13"/>
      <c r="F8" s="13"/>
      <c r="G8" s="13"/>
      <c r="H8" s="13"/>
      <c r="I8" s="13"/>
      <c r="J8" s="13"/>
      <c r="K8" s="13"/>
      <c r="L8" s="13"/>
      <c r="M8" s="13"/>
      <c r="N8" s="13"/>
      <c r="O8" s="13"/>
      <c r="P8" s="13"/>
      <c r="Q8" s="13"/>
      <c r="R8" s="13"/>
      <c r="S8" s="13"/>
      <c r="T8" s="13"/>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row>
    <row r="9" spans="1:64" ht="17.45" customHeight="1">
      <c r="A9" s="126"/>
      <c r="B9" s="126"/>
      <c r="C9" s="13"/>
      <c r="D9" s="130"/>
      <c r="E9" s="13"/>
      <c r="F9" s="13"/>
      <c r="G9" s="13"/>
      <c r="H9" s="13"/>
      <c r="I9" s="13"/>
      <c r="J9" s="13"/>
      <c r="K9" s="13"/>
      <c r="L9" s="13"/>
      <c r="M9" s="13"/>
      <c r="N9" s="13"/>
      <c r="O9" s="13"/>
      <c r="P9" s="13"/>
      <c r="Q9" s="13"/>
      <c r="R9" s="13"/>
      <c r="S9" s="13"/>
      <c r="T9" s="13"/>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row>
    <row r="10" spans="1:64" ht="21.75" thickBot="1">
      <c r="A10" s="126"/>
      <c r="B10" s="126"/>
      <c r="C10" s="13"/>
      <c r="D10" s="131" t="s">
        <v>257</v>
      </c>
      <c r="E10" s="132"/>
      <c r="F10" s="132"/>
      <c r="G10" s="132"/>
      <c r="H10" s="133"/>
      <c r="I10" s="13"/>
      <c r="J10" s="13"/>
      <c r="K10" s="13"/>
      <c r="L10" s="13"/>
      <c r="M10" s="13"/>
      <c r="N10" s="13"/>
      <c r="O10" s="13"/>
      <c r="P10" s="13"/>
      <c r="Q10" s="13"/>
      <c r="R10" s="13"/>
      <c r="S10" s="13"/>
      <c r="T10" s="13"/>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row>
    <row r="11" spans="1:64" ht="21">
      <c r="A11" s="126"/>
      <c r="B11" s="126"/>
      <c r="C11" s="13"/>
      <c r="D11" s="134" t="s">
        <v>258</v>
      </c>
      <c r="E11" s="130"/>
      <c r="F11" s="135"/>
      <c r="G11" s="13"/>
      <c r="H11" s="13"/>
      <c r="I11" s="13"/>
      <c r="J11" s="13"/>
      <c r="K11" s="13"/>
      <c r="L11" s="13"/>
      <c r="M11" s="13"/>
      <c r="N11" s="13"/>
      <c r="O11" s="13"/>
      <c r="P11" s="13"/>
      <c r="Q11" s="13"/>
      <c r="R11" s="13"/>
      <c r="S11" s="13"/>
      <c r="T11" s="13"/>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c r="BG11" s="126"/>
      <c r="BH11" s="126"/>
      <c r="BI11" s="126"/>
      <c r="BJ11" s="126"/>
      <c r="BK11" s="126"/>
      <c r="BL11" s="126"/>
    </row>
    <row r="12" spans="1:64" ht="21">
      <c r="A12" s="126"/>
      <c r="B12" s="126"/>
      <c r="C12" s="13"/>
      <c r="D12" s="134" t="s">
        <v>259</v>
      </c>
      <c r="E12" s="130"/>
      <c r="F12" s="135"/>
      <c r="G12" s="13"/>
      <c r="H12" s="13"/>
      <c r="I12" s="13"/>
      <c r="J12" s="13"/>
      <c r="K12" s="13"/>
      <c r="L12" s="13"/>
      <c r="M12" s="13"/>
      <c r="N12" s="13"/>
      <c r="O12" s="13"/>
      <c r="P12" s="13"/>
      <c r="Q12" s="13"/>
      <c r="R12" s="13"/>
      <c r="S12" s="13"/>
      <c r="T12" s="13"/>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row>
    <row r="13" spans="1:64" ht="21">
      <c r="A13" s="126"/>
      <c r="B13" s="126"/>
      <c r="C13" s="13"/>
      <c r="D13" s="134" t="s">
        <v>260</v>
      </c>
      <c r="E13" s="130"/>
      <c r="F13" s="135"/>
      <c r="G13" s="13"/>
      <c r="H13" s="13"/>
      <c r="I13" s="13"/>
      <c r="J13" s="13"/>
      <c r="K13" s="13"/>
      <c r="L13" s="13"/>
      <c r="M13" s="13"/>
      <c r="N13" s="13"/>
      <c r="O13" s="13"/>
      <c r="P13" s="13"/>
      <c r="Q13" s="13"/>
      <c r="R13" s="13"/>
      <c r="S13" s="13"/>
      <c r="T13" s="13"/>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c r="BI13" s="126"/>
      <c r="BJ13" s="126"/>
      <c r="BK13" s="126"/>
      <c r="BL13" s="126"/>
    </row>
    <row r="14" spans="1:64" ht="21">
      <c r="A14" s="126"/>
      <c r="B14" s="126"/>
      <c r="C14" s="13"/>
      <c r="D14" s="134" t="s">
        <v>261</v>
      </c>
      <c r="E14" s="130"/>
      <c r="F14" s="135"/>
      <c r="G14" s="13"/>
      <c r="H14" s="13"/>
      <c r="I14" s="13"/>
      <c r="J14" s="13"/>
      <c r="K14" s="13"/>
      <c r="L14" s="13"/>
      <c r="M14" s="13"/>
      <c r="N14" s="13"/>
      <c r="O14" s="13"/>
      <c r="P14" s="13"/>
      <c r="Q14" s="13"/>
      <c r="R14" s="13"/>
      <c r="S14" s="13"/>
      <c r="T14" s="13"/>
      <c r="U14" s="126"/>
      <c r="V14" s="126"/>
      <c r="W14" s="126"/>
      <c r="X14" s="126"/>
      <c r="Y14" s="126"/>
      <c r="Z14" s="126"/>
      <c r="AA14" s="126"/>
      <c r="AB14" s="126"/>
      <c r="AC14" s="126"/>
      <c r="AD14" s="126"/>
      <c r="AE14" s="126"/>
      <c r="AF14" s="126"/>
      <c r="AG14" s="126"/>
      <c r="AH14" s="126"/>
      <c r="AI14" s="126"/>
      <c r="AJ14" s="126"/>
      <c r="AK14" s="126"/>
      <c r="AL14" s="126"/>
      <c r="AM14" s="126"/>
      <c r="AN14" s="126"/>
      <c r="AO14" s="126"/>
      <c r="AP14" s="126"/>
      <c r="AQ14" s="126"/>
      <c r="AR14" s="126"/>
      <c r="AS14" s="126"/>
      <c r="AT14" s="126"/>
      <c r="AU14" s="126"/>
      <c r="AV14" s="126"/>
      <c r="AW14" s="126"/>
      <c r="AX14" s="126"/>
      <c r="AY14" s="126"/>
      <c r="AZ14" s="126"/>
      <c r="BA14" s="126"/>
      <c r="BB14" s="126"/>
      <c r="BC14" s="126"/>
      <c r="BD14" s="126"/>
      <c r="BE14" s="126"/>
      <c r="BF14" s="126"/>
      <c r="BG14" s="126"/>
      <c r="BH14" s="126"/>
      <c r="BI14" s="126"/>
      <c r="BJ14" s="126"/>
      <c r="BK14" s="126"/>
      <c r="BL14" s="126"/>
    </row>
    <row r="15" spans="1:64" ht="21">
      <c r="A15" s="126"/>
      <c r="B15" s="126"/>
      <c r="C15" s="13"/>
      <c r="D15" s="134" t="s">
        <v>262</v>
      </c>
      <c r="E15" s="130"/>
      <c r="F15" s="135"/>
      <c r="G15" s="13"/>
      <c r="H15" s="13"/>
      <c r="I15" s="13"/>
      <c r="J15" s="13"/>
      <c r="K15" s="13"/>
      <c r="L15" s="13"/>
      <c r="M15" s="13"/>
      <c r="N15" s="13"/>
      <c r="O15" s="13"/>
      <c r="P15" s="13"/>
      <c r="Q15" s="13"/>
      <c r="R15" s="13"/>
      <c r="S15" s="13"/>
      <c r="T15" s="13"/>
      <c r="U15" s="126"/>
      <c r="V15" s="126"/>
      <c r="W15" s="126"/>
      <c r="X15" s="126"/>
      <c r="Y15" s="126"/>
      <c r="Z15" s="126"/>
      <c r="AA15" s="126"/>
      <c r="AB15" s="126"/>
      <c r="AC15" s="126"/>
      <c r="AD15" s="126"/>
      <c r="AE15" s="126"/>
      <c r="AF15" s="126"/>
      <c r="AG15" s="126"/>
      <c r="AH15" s="126"/>
      <c r="AI15" s="126"/>
      <c r="AJ15" s="126"/>
      <c r="AK15" s="126"/>
      <c r="AL15" s="126"/>
      <c r="AM15" s="126"/>
      <c r="AN15" s="126"/>
      <c r="AO15" s="126"/>
      <c r="AP15" s="126"/>
      <c r="AQ15" s="126"/>
      <c r="AR15" s="126"/>
      <c r="AS15" s="126"/>
      <c r="AT15" s="126"/>
      <c r="AU15" s="126"/>
      <c r="AV15" s="126"/>
      <c r="AW15" s="126"/>
      <c r="AX15" s="126"/>
      <c r="AY15" s="126"/>
      <c r="AZ15" s="126"/>
      <c r="BA15" s="126"/>
      <c r="BB15" s="126"/>
      <c r="BC15" s="126"/>
      <c r="BD15" s="126"/>
      <c r="BE15" s="126"/>
      <c r="BF15" s="126"/>
      <c r="BG15" s="126"/>
      <c r="BH15" s="126"/>
      <c r="BI15" s="126"/>
      <c r="BJ15" s="126"/>
      <c r="BK15" s="126"/>
      <c r="BL15" s="126"/>
    </row>
    <row r="16" spans="1:64" ht="21">
      <c r="A16" s="126"/>
      <c r="B16" s="126"/>
      <c r="C16" s="13"/>
      <c r="D16" s="134" t="s">
        <v>263</v>
      </c>
      <c r="E16" s="13"/>
      <c r="F16" s="13"/>
      <c r="G16" s="13"/>
      <c r="H16" s="13"/>
      <c r="I16" s="13"/>
      <c r="J16" s="13"/>
      <c r="K16" s="13"/>
      <c r="L16" s="13"/>
      <c r="M16" s="13"/>
      <c r="N16" s="13"/>
      <c r="O16" s="13"/>
      <c r="P16" s="13"/>
      <c r="Q16" s="13"/>
      <c r="R16" s="13"/>
      <c r="S16" s="13"/>
      <c r="T16" s="13"/>
      <c r="U16" s="126"/>
      <c r="V16" s="126"/>
      <c r="W16" s="126"/>
      <c r="X16" s="126"/>
      <c r="Y16" s="126"/>
      <c r="Z16" s="126"/>
      <c r="AA16" s="126"/>
      <c r="AB16" s="126"/>
      <c r="AC16" s="126"/>
      <c r="AD16" s="126"/>
      <c r="AE16" s="126"/>
      <c r="AF16" s="126"/>
      <c r="AG16" s="126"/>
      <c r="AH16" s="126"/>
      <c r="AI16" s="126"/>
      <c r="AJ16" s="126"/>
      <c r="AK16" s="126"/>
      <c r="AL16" s="126"/>
      <c r="AM16" s="126"/>
      <c r="AN16" s="126"/>
      <c r="AO16" s="126"/>
      <c r="AP16" s="126"/>
      <c r="AQ16" s="126"/>
      <c r="AR16" s="126"/>
      <c r="AS16" s="126"/>
      <c r="AT16" s="126"/>
      <c r="AU16" s="126"/>
      <c r="AV16" s="126"/>
      <c r="AW16" s="126"/>
      <c r="AX16" s="126"/>
      <c r="AY16" s="126"/>
      <c r="AZ16" s="126"/>
      <c r="BA16" s="126"/>
      <c r="BB16" s="126"/>
      <c r="BC16" s="126"/>
      <c r="BD16" s="126"/>
      <c r="BE16" s="126"/>
      <c r="BF16" s="126"/>
      <c r="BG16" s="126"/>
      <c r="BH16" s="126"/>
      <c r="BI16" s="126"/>
      <c r="BJ16" s="126"/>
      <c r="BK16" s="126"/>
      <c r="BL16" s="126"/>
    </row>
    <row r="17" spans="1:64" ht="21">
      <c r="A17" s="126"/>
      <c r="B17" s="126"/>
      <c r="C17" s="13"/>
      <c r="D17" s="134" t="s">
        <v>264</v>
      </c>
      <c r="E17" s="13"/>
      <c r="F17" s="13"/>
      <c r="G17" s="13"/>
      <c r="H17" s="13"/>
      <c r="I17" s="13"/>
      <c r="J17" s="13"/>
      <c r="K17" s="13"/>
      <c r="L17" s="13"/>
      <c r="M17" s="13"/>
      <c r="N17" s="13"/>
      <c r="O17" s="13"/>
      <c r="P17" s="13"/>
      <c r="Q17" s="13"/>
      <c r="R17" s="13"/>
      <c r="S17" s="13"/>
      <c r="T17" s="13"/>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c r="BA17" s="126"/>
      <c r="BB17" s="126"/>
      <c r="BC17" s="126"/>
      <c r="BD17" s="126"/>
      <c r="BE17" s="126"/>
      <c r="BF17" s="126"/>
      <c r="BG17" s="126"/>
      <c r="BH17" s="126"/>
      <c r="BI17" s="126"/>
      <c r="BJ17" s="126"/>
      <c r="BK17" s="126"/>
      <c r="BL17" s="126"/>
    </row>
    <row r="18" spans="1:64" ht="21">
      <c r="A18" s="126"/>
      <c r="B18" s="126"/>
      <c r="C18" s="13"/>
      <c r="D18" s="134" t="s">
        <v>265</v>
      </c>
      <c r="E18" s="13"/>
      <c r="F18" s="13"/>
      <c r="G18" s="13"/>
      <c r="H18" s="13"/>
      <c r="I18" s="13"/>
      <c r="J18" s="13"/>
      <c r="K18" s="13"/>
      <c r="L18" s="13"/>
      <c r="M18" s="13"/>
      <c r="N18" s="13"/>
      <c r="O18" s="13"/>
      <c r="P18" s="13"/>
      <c r="Q18" s="13"/>
      <c r="R18" s="13"/>
      <c r="S18" s="13"/>
      <c r="T18" s="13"/>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6"/>
      <c r="BA18" s="126"/>
      <c r="BB18" s="126"/>
      <c r="BC18" s="126"/>
      <c r="BD18" s="126"/>
      <c r="BE18" s="126"/>
      <c r="BF18" s="126"/>
      <c r="BG18" s="126"/>
      <c r="BH18" s="126"/>
      <c r="BI18" s="126"/>
      <c r="BJ18" s="126"/>
      <c r="BK18" s="126"/>
      <c r="BL18" s="126"/>
    </row>
    <row r="19" spans="1:64" ht="21">
      <c r="A19" s="126"/>
      <c r="B19" s="126"/>
      <c r="C19" s="13"/>
      <c r="D19" s="134" t="s">
        <v>266</v>
      </c>
      <c r="E19" s="13"/>
      <c r="F19" s="13"/>
      <c r="G19" s="13"/>
      <c r="H19" s="13"/>
      <c r="I19" s="13"/>
      <c r="J19" s="13"/>
      <c r="K19" s="13"/>
      <c r="L19" s="13"/>
      <c r="M19" s="13"/>
      <c r="N19" s="13"/>
      <c r="O19" s="13"/>
      <c r="P19" s="13"/>
      <c r="Q19" s="13"/>
      <c r="R19" s="13"/>
      <c r="S19" s="13"/>
      <c r="T19" s="13"/>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c r="BG19" s="126"/>
      <c r="BH19" s="126"/>
      <c r="BI19" s="126"/>
      <c r="BJ19" s="126"/>
      <c r="BK19" s="126"/>
      <c r="BL19" s="126"/>
    </row>
    <row r="20" spans="1:64" ht="21">
      <c r="A20" s="126"/>
      <c r="B20" s="126"/>
      <c r="C20" s="13"/>
      <c r="D20" s="134" t="s">
        <v>269</v>
      </c>
      <c r="E20" s="13"/>
      <c r="F20" s="13"/>
      <c r="G20" s="13"/>
      <c r="H20" s="13"/>
      <c r="I20" s="13"/>
      <c r="J20" s="13"/>
      <c r="K20" s="13"/>
      <c r="L20" s="13"/>
      <c r="M20" s="13"/>
      <c r="N20" s="13"/>
      <c r="O20" s="13"/>
      <c r="P20" s="13"/>
      <c r="Q20" s="130"/>
      <c r="R20" s="13"/>
      <c r="S20" s="13"/>
      <c r="T20" s="13"/>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6"/>
      <c r="BA20" s="126"/>
      <c r="BB20" s="126"/>
      <c r="BC20" s="126"/>
      <c r="BD20" s="126"/>
      <c r="BE20" s="126"/>
      <c r="BF20" s="126"/>
      <c r="BG20" s="126"/>
      <c r="BH20" s="126"/>
      <c r="BI20" s="126"/>
      <c r="BJ20" s="126"/>
      <c r="BK20" s="126"/>
      <c r="BL20" s="126"/>
    </row>
    <row r="21" spans="1:64" ht="21">
      <c r="A21" s="126"/>
      <c r="B21" s="126"/>
      <c r="C21" s="13"/>
      <c r="D21" s="134" t="s">
        <v>270</v>
      </c>
      <c r="E21" s="13"/>
      <c r="F21" s="13"/>
      <c r="G21" s="13"/>
      <c r="H21" s="13"/>
      <c r="I21" s="13"/>
      <c r="J21" s="13"/>
      <c r="K21" s="13"/>
      <c r="L21" s="13"/>
      <c r="M21" s="13"/>
      <c r="N21" s="13"/>
      <c r="O21" s="13"/>
      <c r="P21" s="137" t="s">
        <v>267</v>
      </c>
      <c r="Q21" s="136"/>
      <c r="R21" s="13"/>
      <c r="S21" s="13"/>
      <c r="T21" s="13"/>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6"/>
      <c r="BA21" s="126"/>
      <c r="BB21" s="126"/>
      <c r="BC21" s="126"/>
      <c r="BD21" s="126"/>
      <c r="BE21" s="126"/>
      <c r="BF21" s="126"/>
      <c r="BG21" s="126"/>
      <c r="BH21" s="126"/>
      <c r="BI21" s="126"/>
      <c r="BJ21" s="126"/>
      <c r="BK21" s="126"/>
      <c r="BL21" s="126"/>
    </row>
    <row r="22" spans="1:64" ht="21">
      <c r="A22" s="126"/>
      <c r="B22" s="126"/>
      <c r="C22" s="13"/>
      <c r="D22" s="134" t="s">
        <v>271</v>
      </c>
      <c r="E22" s="13"/>
      <c r="F22" s="13"/>
      <c r="G22" s="13"/>
      <c r="H22" s="13"/>
      <c r="I22" s="13"/>
      <c r="J22" s="13"/>
      <c r="K22" s="13"/>
      <c r="L22" s="13"/>
      <c r="M22" s="13"/>
      <c r="N22" s="13"/>
      <c r="O22" s="13"/>
      <c r="P22" s="138" t="s">
        <v>268</v>
      </c>
      <c r="Q22" s="13"/>
      <c r="R22" s="13"/>
      <c r="S22" s="13"/>
      <c r="T22" s="13"/>
      <c r="U22" s="126"/>
      <c r="V22" s="126"/>
      <c r="W22" s="126"/>
      <c r="X22" s="126"/>
      <c r="Y22" s="126"/>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6"/>
      <c r="BA22" s="126"/>
      <c r="BB22" s="126"/>
      <c r="BC22" s="126"/>
      <c r="BD22" s="126"/>
      <c r="BE22" s="126"/>
      <c r="BF22" s="126"/>
      <c r="BG22" s="126"/>
      <c r="BH22" s="126"/>
      <c r="BI22" s="126"/>
      <c r="BJ22" s="126"/>
      <c r="BK22" s="126"/>
      <c r="BL22" s="126"/>
    </row>
    <row r="23" spans="1:64" ht="21">
      <c r="A23" s="126"/>
      <c r="B23" s="126"/>
      <c r="C23" s="13"/>
      <c r="D23" s="134"/>
      <c r="E23" s="13"/>
      <c r="F23" s="13"/>
      <c r="G23" s="13"/>
      <c r="H23" s="13"/>
      <c r="I23" s="13"/>
      <c r="J23" s="13"/>
      <c r="K23" s="13"/>
      <c r="L23" s="13"/>
      <c r="M23" s="13"/>
      <c r="N23" s="13"/>
      <c r="O23" s="13"/>
      <c r="P23" s="13"/>
      <c r="Q23" s="13"/>
      <c r="R23" s="138"/>
      <c r="S23" s="13"/>
      <c r="T23" s="13"/>
      <c r="U23" s="126"/>
      <c r="V23" s="126"/>
      <c r="W23" s="126"/>
      <c r="X23" s="126"/>
      <c r="Y23" s="126"/>
      <c r="Z23" s="126"/>
      <c r="AA23" s="126"/>
      <c r="AB23" s="126"/>
      <c r="AC23" s="126"/>
      <c r="AD23" s="126"/>
      <c r="AE23" s="126"/>
      <c r="AF23" s="126"/>
      <c r="AG23" s="126"/>
      <c r="AH23" s="126"/>
      <c r="AI23" s="126"/>
      <c r="AJ23" s="126"/>
      <c r="AK23" s="126"/>
      <c r="AL23" s="126"/>
      <c r="AM23" s="126"/>
      <c r="AN23" s="126"/>
      <c r="AO23" s="126"/>
      <c r="AP23" s="126"/>
      <c r="AQ23" s="126"/>
      <c r="AR23" s="126"/>
      <c r="AS23" s="126"/>
      <c r="AT23" s="126"/>
      <c r="AU23" s="126"/>
      <c r="AV23" s="126"/>
      <c r="AW23" s="126"/>
      <c r="AX23" s="126"/>
      <c r="AY23" s="126"/>
      <c r="AZ23" s="126"/>
      <c r="BA23" s="126"/>
      <c r="BB23" s="126"/>
      <c r="BC23" s="126"/>
      <c r="BD23" s="126"/>
      <c r="BE23" s="126"/>
      <c r="BF23" s="126"/>
      <c r="BG23" s="126"/>
      <c r="BH23" s="126"/>
      <c r="BI23" s="126"/>
      <c r="BJ23" s="126"/>
      <c r="BK23" s="126"/>
      <c r="BL23" s="126"/>
    </row>
    <row r="24" spans="1:64">
      <c r="A24" s="126"/>
      <c r="B24" s="126"/>
      <c r="C24" s="13"/>
      <c r="D24" s="13"/>
      <c r="E24" s="13"/>
      <c r="F24" s="13"/>
      <c r="G24" s="13"/>
      <c r="H24" s="13"/>
      <c r="I24" s="13"/>
      <c r="J24" s="13"/>
      <c r="K24" s="13"/>
      <c r="L24" s="13"/>
      <c r="M24" s="13"/>
      <c r="N24" s="13"/>
      <c r="O24" s="13"/>
      <c r="P24" s="13"/>
      <c r="Q24" s="13"/>
      <c r="R24" s="13"/>
      <c r="S24" s="13"/>
      <c r="T24" s="13"/>
      <c r="U24" s="126"/>
      <c r="V24" s="126"/>
      <c r="W24" s="126"/>
      <c r="X24" s="126"/>
      <c r="Y24" s="126"/>
      <c r="Z24" s="126"/>
      <c r="AA24" s="126"/>
      <c r="AB24" s="126"/>
      <c r="AC24" s="126"/>
      <c r="AD24" s="126"/>
      <c r="AE24" s="126"/>
      <c r="AF24" s="126"/>
      <c r="AG24" s="126"/>
      <c r="AH24" s="126"/>
      <c r="AI24" s="126"/>
      <c r="AJ24" s="126"/>
      <c r="AK24" s="126"/>
      <c r="AL24" s="126"/>
      <c r="AM24" s="126"/>
      <c r="AN24" s="126"/>
      <c r="AO24" s="126"/>
      <c r="AP24" s="126"/>
      <c r="AQ24" s="126"/>
      <c r="AR24" s="126"/>
      <c r="AS24" s="126"/>
      <c r="AT24" s="126"/>
      <c r="AU24" s="126"/>
      <c r="AV24" s="126"/>
      <c r="AW24" s="126"/>
      <c r="AX24" s="126"/>
      <c r="AY24" s="126"/>
      <c r="AZ24" s="126"/>
      <c r="BA24" s="126"/>
      <c r="BB24" s="126"/>
      <c r="BC24" s="126"/>
      <c r="BD24" s="126"/>
      <c r="BE24" s="126"/>
      <c r="BF24" s="126"/>
      <c r="BG24" s="126"/>
      <c r="BH24" s="126"/>
      <c r="BI24" s="126"/>
      <c r="BJ24" s="126"/>
      <c r="BK24" s="126"/>
      <c r="BL24" s="126"/>
    </row>
    <row r="25" spans="1:64" ht="9" customHeight="1">
      <c r="A25" s="126"/>
      <c r="B25" s="126"/>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c r="AZ25" s="126"/>
      <c r="BA25" s="126"/>
      <c r="BB25" s="126"/>
      <c r="BC25" s="126"/>
      <c r="BD25" s="126"/>
      <c r="BE25" s="126"/>
      <c r="BF25" s="126"/>
      <c r="BG25" s="126"/>
      <c r="BH25" s="126"/>
      <c r="BI25" s="126"/>
      <c r="BJ25" s="126"/>
      <c r="BK25" s="126"/>
      <c r="BL25" s="126"/>
    </row>
    <row r="26" spans="1:64" ht="5.25" customHeight="1">
      <c r="A26" s="126"/>
      <c r="B26" s="126"/>
      <c r="C26" s="126"/>
      <c r="D26" s="126"/>
      <c r="E26" s="126"/>
      <c r="F26" s="126"/>
      <c r="G26" s="126"/>
      <c r="H26" s="139"/>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c r="AZ26" s="126"/>
      <c r="BA26" s="126"/>
      <c r="BB26" s="126"/>
      <c r="BC26" s="126"/>
      <c r="BD26" s="126"/>
      <c r="BE26" s="126"/>
      <c r="BF26" s="126"/>
      <c r="BG26" s="126"/>
      <c r="BH26" s="126"/>
      <c r="BI26" s="126"/>
      <c r="BJ26" s="126"/>
      <c r="BK26" s="126"/>
      <c r="BL26" s="126"/>
    </row>
    <row r="27" spans="1:64">
      <c r="A27" s="126"/>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c r="AO27" s="126"/>
      <c r="AP27" s="126"/>
      <c r="AQ27" s="126"/>
      <c r="AR27" s="126"/>
      <c r="AS27" s="126"/>
      <c r="AT27" s="126"/>
      <c r="AU27" s="126"/>
      <c r="AV27" s="126"/>
      <c r="AW27" s="126"/>
      <c r="AX27" s="126"/>
      <c r="AY27" s="126"/>
      <c r="AZ27" s="126"/>
      <c r="BA27" s="126"/>
      <c r="BB27" s="126"/>
      <c r="BC27" s="126"/>
      <c r="BD27" s="126"/>
      <c r="BE27" s="126"/>
      <c r="BF27" s="126"/>
      <c r="BG27" s="126"/>
      <c r="BH27" s="126"/>
      <c r="BI27" s="126"/>
      <c r="BJ27" s="126"/>
      <c r="BK27" s="126"/>
      <c r="BL27" s="126"/>
    </row>
    <row r="28" spans="1:64">
      <c r="A28" s="126"/>
      <c r="B28" s="126"/>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c r="AO28" s="126"/>
      <c r="AP28" s="126"/>
      <c r="AQ28" s="126"/>
      <c r="AR28" s="126"/>
      <c r="AS28" s="126"/>
      <c r="AT28" s="126"/>
      <c r="AU28" s="126"/>
      <c r="AV28" s="126"/>
      <c r="AW28" s="126"/>
      <c r="AX28" s="126"/>
      <c r="AY28" s="126"/>
      <c r="AZ28" s="126"/>
      <c r="BA28" s="126"/>
      <c r="BB28" s="126"/>
      <c r="BC28" s="126"/>
      <c r="BD28" s="126"/>
      <c r="BE28" s="126"/>
      <c r="BF28" s="126"/>
      <c r="BG28" s="126"/>
      <c r="BH28" s="126"/>
      <c r="BI28" s="126"/>
      <c r="BJ28" s="126"/>
      <c r="BK28" s="126"/>
      <c r="BL28" s="126"/>
    </row>
    <row r="29" spans="1:64">
      <c r="A29" s="126"/>
      <c r="B29" s="126"/>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c r="AO29" s="126"/>
      <c r="AP29" s="126"/>
      <c r="AQ29" s="126"/>
      <c r="AR29" s="126"/>
      <c r="AS29" s="126"/>
      <c r="AT29" s="126"/>
      <c r="AU29" s="126"/>
      <c r="AV29" s="126"/>
      <c r="AW29" s="126"/>
      <c r="AX29" s="126"/>
      <c r="AY29" s="126"/>
      <c r="AZ29" s="126"/>
      <c r="BA29" s="126"/>
      <c r="BB29" s="126"/>
      <c r="BC29" s="126"/>
      <c r="BD29" s="126"/>
      <c r="BE29" s="126"/>
      <c r="BF29" s="126"/>
      <c r="BG29" s="126"/>
      <c r="BH29" s="126"/>
      <c r="BI29" s="126"/>
      <c r="BJ29" s="126"/>
      <c r="BK29" s="126"/>
      <c r="BL29" s="126"/>
    </row>
    <row r="30" spans="1:64">
      <c r="A30" s="126"/>
      <c r="B30" s="126"/>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6"/>
      <c r="AS30" s="126"/>
      <c r="AT30" s="126"/>
      <c r="AU30" s="126"/>
      <c r="AV30" s="126"/>
      <c r="AW30" s="126"/>
      <c r="AX30" s="126"/>
      <c r="AY30" s="126"/>
      <c r="AZ30" s="126"/>
      <c r="BA30" s="126"/>
      <c r="BB30" s="126"/>
      <c r="BC30" s="126"/>
      <c r="BD30" s="126"/>
      <c r="BE30" s="126"/>
      <c r="BF30" s="126"/>
      <c r="BG30" s="126"/>
      <c r="BH30" s="126"/>
      <c r="BI30" s="126"/>
      <c r="BJ30" s="126"/>
      <c r="BK30" s="126"/>
      <c r="BL30" s="126"/>
    </row>
    <row r="31" spans="1:64">
      <c r="A31" s="126"/>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6"/>
      <c r="AZ31" s="126"/>
      <c r="BA31" s="126"/>
      <c r="BB31" s="126"/>
      <c r="BC31" s="126"/>
      <c r="BD31" s="126"/>
      <c r="BE31" s="126"/>
      <c r="BF31" s="126"/>
      <c r="BG31" s="126"/>
      <c r="BH31" s="126"/>
      <c r="BI31" s="126"/>
      <c r="BJ31" s="126"/>
      <c r="BK31" s="126"/>
      <c r="BL31" s="126"/>
    </row>
    <row r="32" spans="1:64">
      <c r="A32" s="126"/>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26"/>
      <c r="AT32" s="126"/>
      <c r="AU32" s="126"/>
      <c r="AV32" s="126"/>
      <c r="AW32" s="126"/>
      <c r="AX32" s="126"/>
      <c r="AY32" s="126"/>
      <c r="AZ32" s="126"/>
      <c r="BA32" s="126"/>
      <c r="BB32" s="126"/>
      <c r="BC32" s="126"/>
      <c r="BD32" s="126"/>
      <c r="BE32" s="126"/>
      <c r="BF32" s="126"/>
      <c r="BG32" s="126"/>
      <c r="BH32" s="126"/>
      <c r="BI32" s="126"/>
      <c r="BJ32" s="126"/>
      <c r="BK32" s="126"/>
      <c r="BL32" s="126"/>
    </row>
    <row r="33" spans="1:64">
      <c r="A33" s="126"/>
      <c r="B33" s="126"/>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6"/>
      <c r="BC33" s="126"/>
      <c r="BD33" s="126"/>
      <c r="BE33" s="126"/>
      <c r="BF33" s="126"/>
      <c r="BG33" s="126"/>
      <c r="BH33" s="126"/>
      <c r="BI33" s="126"/>
      <c r="BJ33" s="126"/>
      <c r="BK33" s="126"/>
      <c r="BL33" s="126"/>
    </row>
    <row r="34" spans="1:64">
      <c r="A34" s="126"/>
      <c r="B34" s="126"/>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c r="AZ34" s="126"/>
      <c r="BA34" s="126"/>
      <c r="BB34" s="126"/>
      <c r="BC34" s="126"/>
      <c r="BD34" s="126"/>
      <c r="BE34" s="126"/>
      <c r="BF34" s="126"/>
      <c r="BG34" s="126"/>
      <c r="BH34" s="126"/>
      <c r="BI34" s="126"/>
      <c r="BJ34" s="126"/>
      <c r="BK34" s="126"/>
      <c r="BL34" s="126"/>
    </row>
    <row r="35" spans="1:64">
      <c r="A35" s="126"/>
      <c r="B35" s="126"/>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6"/>
      <c r="BB35" s="126"/>
      <c r="BC35" s="126"/>
      <c r="BD35" s="126"/>
      <c r="BE35" s="126"/>
      <c r="BF35" s="126"/>
      <c r="BG35" s="126"/>
      <c r="BH35" s="126"/>
      <c r="BI35" s="126"/>
      <c r="BJ35" s="126"/>
      <c r="BK35" s="126"/>
      <c r="BL35" s="126"/>
    </row>
    <row r="36" spans="1:64">
      <c r="A36" s="126"/>
      <c r="B36" s="126"/>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6"/>
      <c r="BD36" s="126"/>
      <c r="BE36" s="126"/>
      <c r="BF36" s="126"/>
      <c r="BG36" s="126"/>
      <c r="BH36" s="126"/>
      <c r="BI36" s="126"/>
      <c r="BJ36" s="126"/>
      <c r="BK36" s="126"/>
      <c r="BL36" s="126"/>
    </row>
    <row r="37" spans="1:64">
      <c r="A37" s="126"/>
      <c r="B37" s="126"/>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c r="BG37" s="126"/>
      <c r="BH37" s="126"/>
      <c r="BI37" s="126"/>
      <c r="BJ37" s="126"/>
      <c r="BK37" s="126"/>
      <c r="BL37" s="126"/>
    </row>
    <row r="38" spans="1:64">
      <c r="A38" s="126"/>
      <c r="B38" s="126"/>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c r="AS38" s="126"/>
      <c r="AT38" s="126"/>
      <c r="AU38" s="126"/>
      <c r="AV38" s="126"/>
      <c r="AW38" s="126"/>
      <c r="AX38" s="126"/>
      <c r="AY38" s="126"/>
      <c r="AZ38" s="126"/>
      <c r="BA38" s="126"/>
      <c r="BB38" s="126"/>
      <c r="BC38" s="126"/>
      <c r="BD38" s="126"/>
      <c r="BE38" s="126"/>
      <c r="BF38" s="126"/>
      <c r="BG38" s="126"/>
      <c r="BH38" s="126"/>
      <c r="BI38" s="126"/>
      <c r="BJ38" s="126"/>
      <c r="BK38" s="126"/>
      <c r="BL38" s="126"/>
    </row>
    <row r="39" spans="1:64">
      <c r="A39" s="126"/>
      <c r="B39" s="126"/>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c r="AO39" s="126"/>
      <c r="AP39" s="126"/>
      <c r="AQ39" s="126"/>
      <c r="AR39" s="126"/>
      <c r="AS39" s="126"/>
      <c r="AT39" s="126"/>
      <c r="AU39" s="126"/>
      <c r="AV39" s="126"/>
      <c r="AW39" s="126"/>
      <c r="AX39" s="126"/>
      <c r="AY39" s="126"/>
      <c r="AZ39" s="126"/>
      <c r="BA39" s="126"/>
      <c r="BB39" s="126"/>
      <c r="BC39" s="126"/>
      <c r="BD39" s="126"/>
      <c r="BE39" s="126"/>
      <c r="BF39" s="126"/>
      <c r="BG39" s="126"/>
      <c r="BH39" s="126"/>
      <c r="BI39" s="126"/>
      <c r="BJ39" s="126"/>
      <c r="BK39" s="126"/>
      <c r="BL39" s="126"/>
    </row>
    <row r="40" spans="1:64">
      <c r="A40" s="126"/>
      <c r="B40" s="126"/>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c r="AO40" s="126"/>
      <c r="AP40" s="126"/>
      <c r="AQ40" s="126"/>
      <c r="AR40" s="126"/>
      <c r="AS40" s="126"/>
      <c r="AT40" s="126"/>
      <c r="AU40" s="126"/>
      <c r="AV40" s="126"/>
      <c r="AW40" s="126"/>
      <c r="AX40" s="126"/>
      <c r="AY40" s="126"/>
      <c r="AZ40" s="126"/>
      <c r="BA40" s="126"/>
      <c r="BB40" s="126"/>
      <c r="BC40" s="126"/>
      <c r="BD40" s="126"/>
      <c r="BE40" s="126"/>
      <c r="BF40" s="126"/>
      <c r="BG40" s="126"/>
      <c r="BH40" s="126"/>
      <c r="BI40" s="126"/>
      <c r="BJ40" s="126"/>
      <c r="BK40" s="126"/>
      <c r="BL40" s="126"/>
    </row>
    <row r="41" spans="1:64">
      <c r="A41" s="126"/>
      <c r="B41" s="126"/>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c r="AO41" s="126"/>
      <c r="AP41" s="126"/>
      <c r="AQ41" s="126"/>
      <c r="AR41" s="126"/>
      <c r="AS41" s="126"/>
      <c r="AT41" s="126"/>
      <c r="AU41" s="126"/>
      <c r="AV41" s="126"/>
      <c r="AW41" s="126"/>
      <c r="AX41" s="126"/>
      <c r="AY41" s="126"/>
      <c r="AZ41" s="126"/>
      <c r="BA41" s="126"/>
      <c r="BB41" s="126"/>
      <c r="BC41" s="126"/>
      <c r="BD41" s="126"/>
      <c r="BE41" s="126"/>
      <c r="BF41" s="126"/>
      <c r="BG41" s="126"/>
      <c r="BH41" s="126"/>
      <c r="BI41" s="126"/>
      <c r="BJ41" s="126"/>
      <c r="BK41" s="126"/>
      <c r="BL41" s="126"/>
    </row>
    <row r="42" spans="1:64">
      <c r="A42" s="126"/>
      <c r="B42" s="126"/>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c r="AO42" s="126"/>
      <c r="AP42" s="126"/>
      <c r="AQ42" s="126"/>
      <c r="AR42" s="126"/>
      <c r="AS42" s="126"/>
      <c r="AT42" s="126"/>
      <c r="AU42" s="126"/>
      <c r="AV42" s="126"/>
      <c r="AW42" s="126"/>
      <c r="AX42" s="126"/>
      <c r="AY42" s="126"/>
      <c r="AZ42" s="126"/>
      <c r="BA42" s="126"/>
      <c r="BB42" s="126"/>
      <c r="BC42" s="126"/>
      <c r="BD42" s="126"/>
      <c r="BE42" s="126"/>
      <c r="BF42" s="126"/>
      <c r="BG42" s="126"/>
      <c r="BH42" s="126"/>
      <c r="BI42" s="126"/>
      <c r="BJ42" s="126"/>
      <c r="BK42" s="126"/>
      <c r="BL42" s="126"/>
    </row>
    <row r="43" spans="1:64">
      <c r="A43" s="126"/>
      <c r="B43" s="126"/>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c r="AQ43" s="126"/>
      <c r="AR43" s="126"/>
      <c r="AS43" s="126"/>
      <c r="AT43" s="126"/>
      <c r="AU43" s="126"/>
      <c r="AV43" s="126"/>
      <c r="AW43" s="126"/>
      <c r="AX43" s="126"/>
      <c r="AY43" s="126"/>
      <c r="AZ43" s="126"/>
      <c r="BA43" s="126"/>
      <c r="BB43" s="126"/>
      <c r="BC43" s="126"/>
      <c r="BD43" s="126"/>
      <c r="BE43" s="126"/>
      <c r="BF43" s="126"/>
      <c r="BG43" s="126"/>
      <c r="BH43" s="126"/>
      <c r="BI43" s="126"/>
      <c r="BJ43" s="126"/>
      <c r="BK43" s="126"/>
      <c r="BL43" s="126"/>
    </row>
    <row r="44" spans="1:64">
      <c r="A44" s="126"/>
      <c r="B44" s="126"/>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c r="AO44" s="126"/>
      <c r="AP44" s="126"/>
      <c r="AQ44" s="126"/>
      <c r="AR44" s="126"/>
      <c r="AS44" s="126"/>
      <c r="AT44" s="126"/>
      <c r="AU44" s="126"/>
      <c r="AV44" s="126"/>
      <c r="AW44" s="126"/>
      <c r="AX44" s="126"/>
      <c r="AY44" s="126"/>
      <c r="AZ44" s="126"/>
      <c r="BA44" s="126"/>
      <c r="BB44" s="126"/>
      <c r="BC44" s="126"/>
      <c r="BD44" s="126"/>
      <c r="BE44" s="126"/>
      <c r="BF44" s="126"/>
      <c r="BG44" s="126"/>
      <c r="BH44" s="126"/>
      <c r="BI44" s="126"/>
      <c r="BJ44" s="126"/>
      <c r="BK44" s="126"/>
      <c r="BL44" s="126"/>
    </row>
    <row r="45" spans="1:64">
      <c r="A45" s="126"/>
      <c r="B45" s="126"/>
      <c r="C45" s="126"/>
      <c r="D45" s="126"/>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c r="AO45" s="126"/>
      <c r="AP45" s="126"/>
      <c r="AQ45" s="126"/>
      <c r="AR45" s="126"/>
      <c r="AS45" s="126"/>
      <c r="AT45" s="126"/>
      <c r="AU45" s="126"/>
      <c r="AV45" s="126"/>
      <c r="AW45" s="126"/>
      <c r="AX45" s="126"/>
      <c r="AY45" s="126"/>
      <c r="AZ45" s="126"/>
      <c r="BA45" s="126"/>
      <c r="BB45" s="126"/>
      <c r="BC45" s="126"/>
      <c r="BD45" s="126"/>
      <c r="BE45" s="126"/>
      <c r="BF45" s="126"/>
      <c r="BG45" s="126"/>
      <c r="BH45" s="126"/>
      <c r="BI45" s="126"/>
      <c r="BJ45" s="126"/>
      <c r="BK45" s="126"/>
      <c r="BL45" s="126"/>
    </row>
    <row r="46" spans="1:64">
      <c r="A46" s="126"/>
      <c r="B46" s="126"/>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6"/>
      <c r="AP46" s="126"/>
      <c r="AQ46" s="126"/>
      <c r="AR46" s="126"/>
      <c r="AS46" s="126"/>
      <c r="AT46" s="126"/>
      <c r="AU46" s="126"/>
      <c r="AV46" s="126"/>
      <c r="AW46" s="126"/>
      <c r="AX46" s="126"/>
      <c r="AY46" s="126"/>
      <c r="AZ46" s="126"/>
      <c r="BA46" s="126"/>
      <c r="BB46" s="126"/>
      <c r="BC46" s="126"/>
      <c r="BD46" s="126"/>
      <c r="BE46" s="126"/>
      <c r="BF46" s="126"/>
      <c r="BG46" s="126"/>
      <c r="BH46" s="126"/>
      <c r="BI46" s="126"/>
      <c r="BJ46" s="126"/>
      <c r="BK46" s="126"/>
      <c r="BL46" s="126"/>
    </row>
    <row r="47" spans="1:64">
      <c r="A47" s="126"/>
      <c r="B47" s="126"/>
      <c r="C47" s="126"/>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c r="AO47" s="126"/>
      <c r="AP47" s="126"/>
      <c r="AQ47" s="126"/>
      <c r="AR47" s="126"/>
      <c r="AS47" s="126"/>
      <c r="AT47" s="126"/>
      <c r="AU47" s="126"/>
      <c r="AV47" s="126"/>
      <c r="AW47" s="126"/>
      <c r="AX47" s="126"/>
      <c r="AY47" s="126"/>
      <c r="AZ47" s="126"/>
      <c r="BA47" s="126"/>
      <c r="BB47" s="126"/>
      <c r="BC47" s="126"/>
      <c r="BD47" s="126"/>
      <c r="BE47" s="126"/>
      <c r="BF47" s="126"/>
      <c r="BG47" s="126"/>
      <c r="BH47" s="126"/>
      <c r="BI47" s="126"/>
      <c r="BJ47" s="126"/>
      <c r="BK47" s="126"/>
      <c r="BL47" s="126"/>
    </row>
    <row r="48" spans="1:64">
      <c r="A48" s="126"/>
      <c r="B48" s="126"/>
      <c r="C48" s="126"/>
      <c r="D48" s="126"/>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c r="AO48" s="126"/>
      <c r="AP48" s="126"/>
      <c r="AQ48" s="126"/>
      <c r="AR48" s="126"/>
      <c r="AS48" s="126"/>
      <c r="AT48" s="126"/>
      <c r="AU48" s="126"/>
      <c r="AV48" s="126"/>
      <c r="AW48" s="126"/>
      <c r="AX48" s="126"/>
      <c r="AY48" s="126"/>
      <c r="AZ48" s="126"/>
      <c r="BA48" s="126"/>
      <c r="BB48" s="126"/>
      <c r="BC48" s="126"/>
      <c r="BD48" s="126"/>
      <c r="BE48" s="126"/>
      <c r="BF48" s="126"/>
      <c r="BG48" s="126"/>
      <c r="BH48" s="126"/>
      <c r="BI48" s="126"/>
      <c r="BJ48" s="126"/>
      <c r="BK48" s="126"/>
      <c r="BL48" s="126"/>
    </row>
    <row r="49" spans="1:64">
      <c r="A49" s="126"/>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row>
    <row r="50" spans="1:64">
      <c r="A50" s="126"/>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c r="AO50" s="126"/>
      <c r="AP50" s="126"/>
      <c r="AQ50" s="126"/>
      <c r="AR50" s="126"/>
      <c r="AS50" s="126"/>
      <c r="AT50" s="126"/>
      <c r="AU50" s="126"/>
      <c r="AV50" s="126"/>
      <c r="AW50" s="126"/>
      <c r="AX50" s="126"/>
      <c r="AY50" s="126"/>
      <c r="AZ50" s="126"/>
      <c r="BA50" s="126"/>
      <c r="BB50" s="126"/>
      <c r="BC50" s="126"/>
      <c r="BD50" s="126"/>
      <c r="BE50" s="126"/>
      <c r="BF50" s="126"/>
      <c r="BG50" s="126"/>
      <c r="BH50" s="126"/>
      <c r="BI50" s="126"/>
      <c r="BJ50" s="126"/>
      <c r="BK50" s="126"/>
      <c r="BL50" s="126"/>
    </row>
    <row r="51" spans="1:64">
      <c r="A51" s="126"/>
      <c r="B51" s="126"/>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c r="AO51" s="126"/>
      <c r="AP51" s="126"/>
      <c r="AQ51" s="126"/>
      <c r="AR51" s="126"/>
      <c r="AS51" s="126"/>
      <c r="AT51" s="126"/>
      <c r="AU51" s="126"/>
      <c r="AV51" s="126"/>
      <c r="AW51" s="126"/>
      <c r="AX51" s="126"/>
      <c r="AY51" s="126"/>
      <c r="AZ51" s="126"/>
      <c r="BA51" s="126"/>
      <c r="BB51" s="126"/>
      <c r="BC51" s="126"/>
      <c r="BD51" s="126"/>
      <c r="BE51" s="126"/>
      <c r="BF51" s="126"/>
      <c r="BG51" s="126"/>
      <c r="BH51" s="126"/>
      <c r="BI51" s="126"/>
      <c r="BJ51" s="126"/>
      <c r="BK51" s="126"/>
      <c r="BL51" s="126"/>
    </row>
    <row r="52" spans="1:64">
      <c r="A52" s="126"/>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6"/>
      <c r="AO52" s="126"/>
      <c r="AP52" s="126"/>
      <c r="AQ52" s="126"/>
      <c r="AR52" s="126"/>
      <c r="AS52" s="126"/>
      <c r="AT52" s="126"/>
      <c r="AU52" s="126"/>
      <c r="AV52" s="126"/>
      <c r="AW52" s="126"/>
      <c r="AX52" s="126"/>
      <c r="AY52" s="126"/>
      <c r="AZ52" s="126"/>
      <c r="BA52" s="126"/>
      <c r="BB52" s="126"/>
      <c r="BC52" s="126"/>
      <c r="BD52" s="126"/>
      <c r="BE52" s="126"/>
      <c r="BF52" s="126"/>
      <c r="BG52" s="126"/>
      <c r="BH52" s="126"/>
      <c r="BI52" s="126"/>
      <c r="BJ52" s="126"/>
      <c r="BK52" s="126"/>
      <c r="BL52" s="126"/>
    </row>
    <row r="53" spans="1:64">
      <c r="A53" s="126"/>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26"/>
      <c r="AM53" s="126"/>
      <c r="AN53" s="126"/>
      <c r="AO53" s="126"/>
      <c r="AP53" s="126"/>
      <c r="AQ53" s="126"/>
      <c r="AR53" s="126"/>
      <c r="AS53" s="126"/>
      <c r="AT53" s="126"/>
      <c r="AU53" s="126"/>
      <c r="AV53" s="126"/>
      <c r="AW53" s="126"/>
      <c r="AX53" s="126"/>
      <c r="AY53" s="126"/>
      <c r="AZ53" s="126"/>
      <c r="BA53" s="126"/>
      <c r="BB53" s="126"/>
      <c r="BC53" s="126"/>
      <c r="BD53" s="126"/>
      <c r="BE53" s="126"/>
      <c r="BF53" s="126"/>
      <c r="BG53" s="126"/>
      <c r="BH53" s="126"/>
      <c r="BI53" s="126"/>
      <c r="BJ53" s="126"/>
      <c r="BK53" s="126"/>
      <c r="BL53" s="126"/>
    </row>
    <row r="54" spans="1:64">
      <c r="A54" s="126"/>
      <c r="B54" s="126"/>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c r="AO54" s="126"/>
      <c r="AP54" s="126"/>
      <c r="AQ54" s="126"/>
      <c r="AR54" s="126"/>
      <c r="AS54" s="126"/>
      <c r="AT54" s="126"/>
      <c r="AU54" s="126"/>
      <c r="AV54" s="126"/>
      <c r="AW54" s="126"/>
      <c r="AX54" s="126"/>
      <c r="AY54" s="126"/>
      <c r="AZ54" s="126"/>
      <c r="BA54" s="126"/>
      <c r="BB54" s="126"/>
      <c r="BC54" s="126"/>
      <c r="BD54" s="126"/>
      <c r="BE54" s="126"/>
      <c r="BF54" s="126"/>
      <c r="BG54" s="126"/>
      <c r="BH54" s="126"/>
      <c r="BI54" s="126"/>
      <c r="BJ54" s="126"/>
      <c r="BK54" s="126"/>
      <c r="BL54" s="126"/>
    </row>
    <row r="55" spans="1:64">
      <c r="A55" s="126"/>
      <c r="B55" s="126"/>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c r="AO55" s="126"/>
      <c r="AP55" s="126"/>
      <c r="AQ55" s="126"/>
      <c r="AR55" s="126"/>
      <c r="AS55" s="126"/>
      <c r="AT55" s="126"/>
      <c r="AU55" s="126"/>
      <c r="AV55" s="126"/>
      <c r="AW55" s="126"/>
      <c r="AX55" s="126"/>
      <c r="AY55" s="126"/>
      <c r="AZ55" s="126"/>
      <c r="BA55" s="126"/>
      <c r="BB55" s="126"/>
      <c r="BC55" s="126"/>
      <c r="BD55" s="126"/>
      <c r="BE55" s="126"/>
      <c r="BF55" s="126"/>
      <c r="BG55" s="126"/>
      <c r="BH55" s="126"/>
      <c r="BI55" s="126"/>
      <c r="BJ55" s="126"/>
      <c r="BK55" s="126"/>
      <c r="BL55" s="126"/>
    </row>
    <row r="56" spans="1:64">
      <c r="A56" s="126"/>
      <c r="B56" s="126"/>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row>
    <row r="57" spans="1:64">
      <c r="A57" s="126"/>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c r="AO57" s="126"/>
      <c r="AP57" s="126"/>
      <c r="AQ57" s="126"/>
      <c r="AR57" s="126"/>
      <c r="AS57" s="126"/>
      <c r="AT57" s="126"/>
      <c r="AU57" s="126"/>
      <c r="AV57" s="126"/>
      <c r="AW57" s="126"/>
      <c r="AX57" s="126"/>
      <c r="AY57" s="126"/>
      <c r="AZ57" s="126"/>
      <c r="BA57" s="126"/>
      <c r="BB57" s="126"/>
      <c r="BC57" s="126"/>
      <c r="BD57" s="126"/>
      <c r="BE57" s="126"/>
      <c r="BF57" s="126"/>
      <c r="BG57" s="126"/>
      <c r="BH57" s="126"/>
      <c r="BI57" s="126"/>
      <c r="BJ57" s="126"/>
      <c r="BK57" s="126"/>
      <c r="BL57" s="126"/>
    </row>
    <row r="58" spans="1:64">
      <c r="A58" s="126"/>
      <c r="B58" s="126"/>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c r="AO58" s="126"/>
      <c r="AP58" s="126"/>
      <c r="AQ58" s="126"/>
      <c r="AR58" s="126"/>
      <c r="AS58" s="126"/>
      <c r="AT58" s="126"/>
      <c r="AU58" s="126"/>
      <c r="AV58" s="126"/>
      <c r="AW58" s="126"/>
      <c r="AX58" s="126"/>
      <c r="AY58" s="126"/>
      <c r="AZ58" s="126"/>
      <c r="BA58" s="126"/>
      <c r="BB58" s="126"/>
      <c r="BC58" s="126"/>
      <c r="BD58" s="126"/>
      <c r="BE58" s="126"/>
      <c r="BF58" s="126"/>
      <c r="BG58" s="126"/>
      <c r="BH58" s="126"/>
      <c r="BI58" s="126"/>
      <c r="BJ58" s="126"/>
      <c r="BK58" s="126"/>
      <c r="BL58" s="126"/>
    </row>
    <row r="59" spans="1:64">
      <c r="A59" s="126"/>
      <c r="B59" s="126"/>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c r="AO59" s="126"/>
      <c r="AP59" s="126"/>
      <c r="AQ59" s="126"/>
      <c r="AR59" s="126"/>
      <c r="AS59" s="126"/>
      <c r="AT59" s="126"/>
      <c r="AU59" s="126"/>
      <c r="AV59" s="126"/>
      <c r="AW59" s="126"/>
      <c r="AX59" s="126"/>
      <c r="AY59" s="126"/>
      <c r="AZ59" s="126"/>
      <c r="BA59" s="126"/>
      <c r="BB59" s="126"/>
      <c r="BC59" s="126"/>
      <c r="BD59" s="126"/>
      <c r="BE59" s="126"/>
      <c r="BF59" s="126"/>
      <c r="BG59" s="126"/>
      <c r="BH59" s="126"/>
      <c r="BI59" s="126"/>
      <c r="BJ59" s="126"/>
      <c r="BK59" s="126"/>
      <c r="BL59" s="126"/>
    </row>
    <row r="60" spans="1:64">
      <c r="A60" s="126"/>
      <c r="B60" s="126"/>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c r="AK60" s="126"/>
      <c r="AL60" s="126"/>
      <c r="AM60" s="126"/>
      <c r="AN60" s="126"/>
      <c r="AO60" s="126"/>
      <c r="AP60" s="126"/>
      <c r="AQ60" s="126"/>
      <c r="AR60" s="126"/>
      <c r="AS60" s="126"/>
      <c r="AT60" s="126"/>
      <c r="AU60" s="126"/>
      <c r="AV60" s="126"/>
      <c r="AW60" s="126"/>
      <c r="AX60" s="126"/>
      <c r="AY60" s="126"/>
      <c r="AZ60" s="126"/>
      <c r="BA60" s="126"/>
      <c r="BB60" s="126"/>
      <c r="BC60" s="126"/>
      <c r="BD60" s="126"/>
      <c r="BE60" s="126"/>
      <c r="BF60" s="126"/>
      <c r="BG60" s="126"/>
      <c r="BH60" s="126"/>
      <c r="BI60" s="126"/>
      <c r="BJ60" s="126"/>
      <c r="BK60" s="126"/>
      <c r="BL60" s="126"/>
    </row>
    <row r="61" spans="1:64">
      <c r="A61" s="126"/>
      <c r="B61" s="126"/>
      <c r="C61" s="126"/>
      <c r="D61" s="126"/>
      <c r="E61" s="12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c r="AD61" s="126"/>
      <c r="AE61" s="126"/>
      <c r="AF61" s="126"/>
      <c r="AG61" s="126"/>
      <c r="AH61" s="126"/>
      <c r="AI61" s="126"/>
      <c r="AJ61" s="126"/>
      <c r="AK61" s="126"/>
      <c r="AL61" s="126"/>
      <c r="AM61" s="126"/>
      <c r="AN61" s="126"/>
      <c r="AO61" s="126"/>
      <c r="AP61" s="126"/>
      <c r="AQ61" s="126"/>
      <c r="AR61" s="126"/>
      <c r="AS61" s="126"/>
      <c r="AT61" s="126"/>
      <c r="AU61" s="126"/>
      <c r="AV61" s="126"/>
      <c r="AW61" s="126"/>
      <c r="AX61" s="126"/>
      <c r="AY61" s="126"/>
      <c r="AZ61" s="126"/>
      <c r="BA61" s="126"/>
      <c r="BB61" s="126"/>
      <c r="BC61" s="126"/>
      <c r="BD61" s="126"/>
      <c r="BE61" s="126"/>
      <c r="BF61" s="126"/>
      <c r="BG61" s="126"/>
      <c r="BH61" s="126"/>
      <c r="BI61" s="126"/>
      <c r="BJ61" s="126"/>
      <c r="BK61" s="126"/>
      <c r="BL61" s="126"/>
    </row>
    <row r="62" spans="1:64">
      <c r="A62" s="126"/>
      <c r="B62" s="126"/>
      <c r="C62" s="126"/>
      <c r="D62" s="126"/>
      <c r="E62" s="126"/>
      <c r="F62" s="126"/>
      <c r="G62" s="126"/>
      <c r="H62" s="126"/>
      <c r="I62" s="126"/>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L62" s="126"/>
      <c r="AM62" s="126"/>
      <c r="AN62" s="126"/>
      <c r="AO62" s="126"/>
      <c r="AP62" s="126"/>
      <c r="AQ62" s="126"/>
      <c r="AR62" s="126"/>
      <c r="AS62" s="126"/>
      <c r="AT62" s="126"/>
      <c r="AU62" s="126"/>
      <c r="AV62" s="126"/>
      <c r="AW62" s="126"/>
      <c r="AX62" s="126"/>
      <c r="AY62" s="126"/>
      <c r="AZ62" s="126"/>
      <c r="BA62" s="126"/>
      <c r="BB62" s="126"/>
      <c r="BC62" s="126"/>
      <c r="BD62" s="126"/>
      <c r="BE62" s="126"/>
      <c r="BF62" s="126"/>
      <c r="BG62" s="126"/>
      <c r="BH62" s="126"/>
      <c r="BI62" s="126"/>
      <c r="BJ62" s="126"/>
      <c r="BK62" s="126"/>
      <c r="BL62" s="126"/>
    </row>
    <row r="63" spans="1:64">
      <c r="A63" s="126"/>
      <c r="B63" s="126"/>
      <c r="C63" s="126"/>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L63" s="126"/>
      <c r="AM63" s="126"/>
      <c r="AN63" s="126"/>
      <c r="AO63" s="126"/>
      <c r="AP63" s="126"/>
      <c r="AQ63" s="126"/>
      <c r="AR63" s="126"/>
      <c r="AS63" s="126"/>
      <c r="AT63" s="126"/>
      <c r="AU63" s="126"/>
      <c r="AV63" s="126"/>
      <c r="AW63" s="126"/>
      <c r="AX63" s="126"/>
      <c r="AY63" s="126"/>
      <c r="AZ63" s="126"/>
      <c r="BA63" s="126"/>
      <c r="BB63" s="126"/>
      <c r="BC63" s="126"/>
      <c r="BD63" s="126"/>
      <c r="BE63" s="126"/>
      <c r="BF63" s="126"/>
      <c r="BG63" s="126"/>
      <c r="BH63" s="126"/>
      <c r="BI63" s="126"/>
      <c r="BJ63" s="126"/>
      <c r="BK63" s="126"/>
      <c r="BL63" s="126"/>
    </row>
    <row r="64" spans="1:64">
      <c r="A64" s="126"/>
      <c r="B64" s="126"/>
      <c r="C64" s="126"/>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6"/>
      <c r="AE64" s="126"/>
      <c r="AF64" s="126"/>
      <c r="AG64" s="126"/>
      <c r="AH64" s="126"/>
      <c r="AI64" s="126"/>
      <c r="AJ64" s="126"/>
      <c r="AK64" s="126"/>
      <c r="AL64" s="126"/>
      <c r="AM64" s="126"/>
      <c r="AN64" s="126"/>
      <c r="AO64" s="126"/>
      <c r="AP64" s="126"/>
      <c r="AQ64" s="126"/>
      <c r="AR64" s="126"/>
      <c r="AS64" s="126"/>
      <c r="AT64" s="126"/>
      <c r="AU64" s="126"/>
      <c r="AV64" s="126"/>
      <c r="AW64" s="126"/>
      <c r="AX64" s="126"/>
      <c r="AY64" s="126"/>
      <c r="AZ64" s="126"/>
      <c r="BA64" s="126"/>
      <c r="BB64" s="126"/>
      <c r="BC64" s="126"/>
      <c r="BD64" s="126"/>
      <c r="BE64" s="126"/>
      <c r="BF64" s="126"/>
      <c r="BG64" s="126"/>
      <c r="BH64" s="126"/>
      <c r="BI64" s="126"/>
      <c r="BJ64" s="126"/>
      <c r="BK64" s="126"/>
      <c r="BL64" s="126"/>
    </row>
    <row r="65" spans="1:64">
      <c r="A65" s="126"/>
      <c r="B65" s="126"/>
      <c r="C65" s="126"/>
      <c r="D65" s="126"/>
      <c r="E65" s="126"/>
      <c r="F65" s="126"/>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6"/>
      <c r="AJ65" s="126"/>
      <c r="AK65" s="126"/>
      <c r="AL65" s="126"/>
      <c r="AM65" s="126"/>
      <c r="AN65" s="126"/>
      <c r="AO65" s="126"/>
      <c r="AP65" s="126"/>
      <c r="AQ65" s="126"/>
      <c r="AR65" s="126"/>
      <c r="AS65" s="126"/>
      <c r="AT65" s="126"/>
      <c r="AU65" s="126"/>
      <c r="AV65" s="126"/>
      <c r="AW65" s="126"/>
      <c r="AX65" s="126"/>
      <c r="AY65" s="126"/>
      <c r="AZ65" s="126"/>
      <c r="BA65" s="126"/>
      <c r="BB65" s="126"/>
      <c r="BC65" s="126"/>
      <c r="BD65" s="126"/>
      <c r="BE65" s="126"/>
      <c r="BF65" s="126"/>
      <c r="BG65" s="126"/>
      <c r="BH65" s="126"/>
      <c r="BI65" s="126"/>
      <c r="BJ65" s="126"/>
      <c r="BK65" s="126"/>
      <c r="BL65" s="126"/>
    </row>
    <row r="66" spans="1:64">
      <c r="A66" s="126"/>
      <c r="B66" s="126"/>
      <c r="C66" s="126"/>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c r="AO66" s="126"/>
      <c r="AP66" s="126"/>
      <c r="AQ66" s="126"/>
      <c r="AR66" s="126"/>
      <c r="AS66" s="126"/>
      <c r="AT66" s="126"/>
      <c r="AU66" s="126"/>
      <c r="AV66" s="126"/>
      <c r="AW66" s="126"/>
      <c r="AX66" s="126"/>
      <c r="AY66" s="126"/>
      <c r="AZ66" s="126"/>
      <c r="BA66" s="126"/>
      <c r="BB66" s="126"/>
      <c r="BC66" s="126"/>
      <c r="BD66" s="126"/>
      <c r="BE66" s="126"/>
      <c r="BF66" s="126"/>
      <c r="BG66" s="126"/>
      <c r="BH66" s="126"/>
      <c r="BI66" s="126"/>
      <c r="BJ66" s="126"/>
      <c r="BK66" s="126"/>
      <c r="BL66" s="126"/>
    </row>
    <row r="67" spans="1:64">
      <c r="A67" s="126"/>
      <c r="B67" s="126"/>
      <c r="C67" s="126"/>
      <c r="D67" s="126"/>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6"/>
      <c r="AI67" s="126"/>
      <c r="AJ67" s="126"/>
      <c r="AK67" s="126"/>
      <c r="AL67" s="126"/>
      <c r="AM67" s="126"/>
      <c r="AN67" s="126"/>
      <c r="AO67" s="126"/>
      <c r="AP67" s="126"/>
      <c r="AQ67" s="126"/>
      <c r="AR67" s="126"/>
      <c r="AS67" s="126"/>
      <c r="AT67" s="126"/>
      <c r="AU67" s="126"/>
      <c r="AV67" s="126"/>
      <c r="AW67" s="126"/>
      <c r="AX67" s="126"/>
      <c r="AY67" s="126"/>
      <c r="AZ67" s="126"/>
      <c r="BA67" s="126"/>
      <c r="BB67" s="126"/>
      <c r="BC67" s="126"/>
      <c r="BD67" s="126"/>
      <c r="BE67" s="126"/>
      <c r="BF67" s="126"/>
      <c r="BG67" s="126"/>
      <c r="BH67" s="126"/>
      <c r="BI67" s="126"/>
      <c r="BJ67" s="126"/>
      <c r="BK67" s="126"/>
      <c r="BL67" s="126"/>
    </row>
    <row r="68" spans="1:64">
      <c r="A68" s="126"/>
      <c r="B68" s="126"/>
      <c r="C68" s="126"/>
      <c r="D68" s="126"/>
      <c r="E68" s="126"/>
      <c r="F68" s="126"/>
      <c r="G68" s="126"/>
      <c r="H68" s="126"/>
      <c r="I68" s="126"/>
      <c r="J68" s="126"/>
      <c r="K68" s="126"/>
      <c r="L68" s="126"/>
      <c r="M68" s="126"/>
      <c r="N68" s="126"/>
      <c r="O68" s="126"/>
      <c r="P68" s="126"/>
      <c r="Q68" s="126"/>
      <c r="R68" s="126"/>
      <c r="S68" s="126"/>
      <c r="T68" s="126"/>
      <c r="U68" s="126"/>
      <c r="V68" s="126"/>
      <c r="W68" s="126"/>
      <c r="X68" s="126"/>
      <c r="Y68" s="126"/>
      <c r="Z68" s="126"/>
      <c r="AA68" s="126"/>
      <c r="AB68" s="126"/>
      <c r="AC68" s="126"/>
      <c r="AD68" s="126"/>
      <c r="AE68" s="126"/>
      <c r="AF68" s="126"/>
      <c r="AG68" s="126"/>
      <c r="AH68" s="126"/>
      <c r="AI68" s="126"/>
      <c r="AJ68" s="126"/>
      <c r="AK68" s="126"/>
      <c r="AL68" s="126"/>
      <c r="AM68" s="126"/>
      <c r="AN68" s="126"/>
      <c r="AO68" s="126"/>
      <c r="AP68" s="126"/>
      <c r="AQ68" s="126"/>
      <c r="AR68" s="126"/>
      <c r="AS68" s="126"/>
      <c r="AT68" s="126"/>
      <c r="AU68" s="126"/>
      <c r="AV68" s="126"/>
      <c r="AW68" s="126"/>
      <c r="AX68" s="126"/>
      <c r="AY68" s="126"/>
      <c r="AZ68" s="126"/>
      <c r="BA68" s="126"/>
      <c r="BB68" s="126"/>
      <c r="BC68" s="126"/>
      <c r="BD68" s="126"/>
      <c r="BE68" s="126"/>
      <c r="BF68" s="126"/>
      <c r="BG68" s="126"/>
      <c r="BH68" s="126"/>
      <c r="BI68" s="126"/>
      <c r="BJ68" s="126"/>
      <c r="BK68" s="126"/>
      <c r="BL68" s="126"/>
    </row>
    <row r="69" spans="1:64">
      <c r="A69" s="126"/>
      <c r="B69" s="126"/>
      <c r="C69" s="126"/>
      <c r="D69" s="126"/>
      <c r="E69" s="126"/>
      <c r="F69" s="126"/>
      <c r="G69" s="126"/>
      <c r="H69" s="126"/>
      <c r="I69" s="126"/>
      <c r="J69" s="126"/>
      <c r="K69" s="126"/>
      <c r="L69" s="126"/>
      <c r="M69" s="126"/>
      <c r="N69" s="126"/>
      <c r="O69" s="126"/>
      <c r="P69" s="126"/>
      <c r="Q69" s="126"/>
      <c r="R69" s="126"/>
      <c r="S69" s="126"/>
      <c r="T69" s="126"/>
      <c r="U69" s="126"/>
      <c r="V69" s="126"/>
      <c r="W69" s="126"/>
      <c r="X69" s="126"/>
      <c r="Y69" s="126"/>
      <c r="Z69" s="126"/>
      <c r="AA69" s="126"/>
      <c r="AB69" s="126"/>
      <c r="AC69" s="126"/>
      <c r="AD69" s="126"/>
      <c r="AE69" s="126"/>
      <c r="AF69" s="126"/>
      <c r="AG69" s="126"/>
      <c r="AH69" s="126"/>
      <c r="AI69" s="126"/>
      <c r="AJ69" s="126"/>
      <c r="AK69" s="126"/>
      <c r="AL69" s="126"/>
      <c r="AM69" s="126"/>
      <c r="AN69" s="126"/>
      <c r="AO69" s="126"/>
      <c r="AP69" s="126"/>
      <c r="AQ69" s="126"/>
      <c r="AR69" s="126"/>
      <c r="AS69" s="126"/>
      <c r="AT69" s="126"/>
      <c r="AU69" s="126"/>
      <c r="AV69" s="126"/>
      <c r="AW69" s="126"/>
      <c r="AX69" s="126"/>
      <c r="AY69" s="126"/>
      <c r="AZ69" s="126"/>
      <c r="BA69" s="126"/>
      <c r="BB69" s="126"/>
      <c r="BC69" s="126"/>
      <c r="BD69" s="126"/>
      <c r="BE69" s="126"/>
      <c r="BF69" s="126"/>
      <c r="BG69" s="126"/>
      <c r="BH69" s="126"/>
      <c r="BI69" s="126"/>
      <c r="BJ69" s="126"/>
      <c r="BK69" s="126"/>
      <c r="BL69" s="126"/>
    </row>
    <row r="70" spans="1:64">
      <c r="A70" s="126"/>
      <c r="B70" s="126"/>
      <c r="C70" s="126"/>
      <c r="D70" s="126"/>
      <c r="E70" s="126"/>
      <c r="F70" s="126"/>
      <c r="G70" s="126"/>
      <c r="H70" s="126"/>
      <c r="I70" s="126"/>
      <c r="J70" s="126"/>
      <c r="K70" s="126"/>
      <c r="L70" s="126"/>
      <c r="M70" s="126"/>
      <c r="N70" s="126"/>
      <c r="O70" s="126"/>
      <c r="P70" s="126"/>
      <c r="Q70" s="126"/>
      <c r="R70" s="126"/>
      <c r="S70" s="126"/>
      <c r="T70" s="126"/>
      <c r="U70" s="126"/>
      <c r="V70" s="126"/>
      <c r="W70" s="126"/>
      <c r="X70" s="126"/>
      <c r="Y70" s="126"/>
      <c r="Z70" s="126"/>
      <c r="AA70" s="126"/>
      <c r="AB70" s="126"/>
      <c r="AC70" s="126"/>
      <c r="AD70" s="126"/>
      <c r="AE70" s="126"/>
      <c r="AF70" s="126"/>
      <c r="AG70" s="126"/>
      <c r="AH70" s="126"/>
      <c r="AI70" s="126"/>
      <c r="AJ70" s="126"/>
      <c r="AK70" s="126"/>
      <c r="AL70" s="126"/>
      <c r="AM70" s="126"/>
      <c r="AN70" s="126"/>
      <c r="AO70" s="126"/>
      <c r="AP70" s="126"/>
      <c r="AQ70" s="126"/>
      <c r="AR70" s="126"/>
      <c r="AS70" s="126"/>
      <c r="AT70" s="126"/>
      <c r="AU70" s="126"/>
      <c r="AV70" s="126"/>
      <c r="AW70" s="126"/>
      <c r="AX70" s="126"/>
      <c r="AY70" s="126"/>
      <c r="AZ70" s="126"/>
      <c r="BA70" s="126"/>
      <c r="BB70" s="126"/>
      <c r="BC70" s="126"/>
      <c r="BD70" s="126"/>
      <c r="BE70" s="126"/>
      <c r="BF70" s="126"/>
      <c r="BG70" s="126"/>
      <c r="BH70" s="126"/>
      <c r="BI70" s="126"/>
      <c r="BJ70" s="126"/>
      <c r="BK70" s="126"/>
      <c r="BL70" s="126"/>
    </row>
    <row r="71" spans="1:64">
      <c r="A71" s="126"/>
      <c r="B71" s="126"/>
      <c r="C71" s="126"/>
      <c r="D71" s="126"/>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c r="AL71" s="126"/>
      <c r="AM71" s="126"/>
      <c r="AN71" s="126"/>
      <c r="AO71" s="126"/>
      <c r="AP71" s="126"/>
      <c r="AQ71" s="126"/>
      <c r="AR71" s="126"/>
      <c r="AS71" s="126"/>
      <c r="AT71" s="126"/>
      <c r="AU71" s="126"/>
      <c r="AV71" s="126"/>
      <c r="AW71" s="126"/>
      <c r="AX71" s="126"/>
      <c r="AY71" s="126"/>
      <c r="AZ71" s="126"/>
      <c r="BA71" s="126"/>
      <c r="BB71" s="126"/>
      <c r="BC71" s="126"/>
      <c r="BD71" s="126"/>
      <c r="BE71" s="126"/>
      <c r="BF71" s="126"/>
      <c r="BG71" s="126"/>
      <c r="BH71" s="126"/>
      <c r="BI71" s="126"/>
      <c r="BJ71" s="126"/>
      <c r="BK71" s="126"/>
      <c r="BL71" s="126"/>
    </row>
    <row r="72" spans="1:64">
      <c r="A72" s="126"/>
      <c r="B72" s="126"/>
      <c r="C72" s="126"/>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6"/>
      <c r="AE72" s="126"/>
      <c r="AF72" s="126"/>
      <c r="AG72" s="126"/>
      <c r="AH72" s="126"/>
      <c r="AI72" s="126"/>
      <c r="AJ72" s="126"/>
      <c r="AK72" s="126"/>
      <c r="AL72" s="126"/>
      <c r="AM72" s="126"/>
      <c r="AN72" s="126"/>
      <c r="AO72" s="126"/>
      <c r="AP72" s="126"/>
      <c r="AQ72" s="126"/>
      <c r="AR72" s="126"/>
      <c r="AS72" s="126"/>
      <c r="AT72" s="126"/>
      <c r="AU72" s="126"/>
      <c r="AV72" s="126"/>
      <c r="AW72" s="126"/>
      <c r="AX72" s="126"/>
      <c r="AY72" s="126"/>
      <c r="AZ72" s="126"/>
      <c r="BA72" s="126"/>
      <c r="BB72" s="126"/>
      <c r="BC72" s="126"/>
      <c r="BD72" s="126"/>
      <c r="BE72" s="126"/>
      <c r="BF72" s="126"/>
      <c r="BG72" s="126"/>
      <c r="BH72" s="126"/>
      <c r="BI72" s="126"/>
      <c r="BJ72" s="126"/>
      <c r="BK72" s="126"/>
      <c r="BL72" s="126"/>
    </row>
    <row r="73" spans="1:64">
      <c r="A73" s="126"/>
      <c r="B73" s="126"/>
      <c r="C73" s="126"/>
      <c r="D73" s="126"/>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26"/>
      <c r="AE73" s="126"/>
      <c r="AF73" s="126"/>
      <c r="AG73" s="126"/>
      <c r="AH73" s="126"/>
      <c r="AI73" s="126"/>
      <c r="AJ73" s="126"/>
      <c r="AK73" s="126"/>
      <c r="AL73" s="126"/>
      <c r="AM73" s="126"/>
      <c r="AN73" s="126"/>
      <c r="AO73" s="126"/>
      <c r="AP73" s="126"/>
      <c r="AQ73" s="126"/>
      <c r="AR73" s="126"/>
      <c r="AS73" s="126"/>
      <c r="AT73" s="126"/>
      <c r="AU73" s="126"/>
      <c r="AV73" s="126"/>
      <c r="AW73" s="126"/>
      <c r="AX73" s="126"/>
      <c r="AY73" s="126"/>
      <c r="AZ73" s="126"/>
      <c r="BA73" s="126"/>
      <c r="BB73" s="126"/>
      <c r="BC73" s="126"/>
      <c r="BD73" s="126"/>
      <c r="BE73" s="126"/>
      <c r="BF73" s="126"/>
      <c r="BG73" s="126"/>
      <c r="BH73" s="126"/>
      <c r="BI73" s="126"/>
      <c r="BJ73" s="126"/>
      <c r="BK73" s="126"/>
      <c r="BL73" s="126"/>
    </row>
    <row r="74" spans="1:64">
      <c r="A74" s="126"/>
      <c r="B74" s="126"/>
      <c r="C74" s="126"/>
      <c r="D74" s="126"/>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c r="AE74" s="126"/>
      <c r="AF74" s="126"/>
      <c r="AG74" s="126"/>
      <c r="AH74" s="126"/>
      <c r="AI74" s="126"/>
      <c r="AJ74" s="126"/>
      <c r="AK74" s="126"/>
      <c r="AL74" s="126"/>
      <c r="AM74" s="126"/>
      <c r="AN74" s="126"/>
      <c r="AO74" s="126"/>
      <c r="AP74" s="126"/>
      <c r="AQ74" s="126"/>
      <c r="AR74" s="126"/>
      <c r="AS74" s="126"/>
      <c r="AT74" s="126"/>
      <c r="AU74" s="126"/>
      <c r="AV74" s="126"/>
      <c r="AW74" s="126"/>
      <c r="AX74" s="126"/>
      <c r="AY74" s="126"/>
      <c r="AZ74" s="126"/>
      <c r="BA74" s="126"/>
      <c r="BB74" s="126"/>
      <c r="BC74" s="126"/>
      <c r="BD74" s="126"/>
      <c r="BE74" s="126"/>
      <c r="BF74" s="126"/>
      <c r="BG74" s="126"/>
      <c r="BH74" s="126"/>
      <c r="BI74" s="126"/>
      <c r="BJ74" s="126"/>
      <c r="BK74" s="126"/>
      <c r="BL74" s="126"/>
    </row>
    <row r="75" spans="1:64">
      <c r="A75" s="126"/>
      <c r="B75" s="126"/>
      <c r="C75" s="126"/>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6"/>
      <c r="AJ75" s="126"/>
      <c r="AK75" s="126"/>
      <c r="AL75" s="126"/>
      <c r="AM75" s="126"/>
      <c r="AN75" s="126"/>
      <c r="AO75" s="126"/>
      <c r="AP75" s="126"/>
      <c r="AQ75" s="126"/>
      <c r="AR75" s="126"/>
      <c r="AS75" s="126"/>
      <c r="AT75" s="126"/>
      <c r="AU75" s="126"/>
      <c r="AV75" s="126"/>
      <c r="AW75" s="126"/>
      <c r="AX75" s="126"/>
      <c r="AY75" s="126"/>
      <c r="AZ75" s="126"/>
      <c r="BA75" s="126"/>
      <c r="BB75" s="126"/>
      <c r="BC75" s="126"/>
      <c r="BD75" s="126"/>
      <c r="BE75" s="126"/>
      <c r="BF75" s="126"/>
      <c r="BG75" s="126"/>
      <c r="BH75" s="126"/>
      <c r="BI75" s="126"/>
      <c r="BJ75" s="126"/>
      <c r="BK75" s="126"/>
      <c r="BL75" s="126"/>
    </row>
    <row r="76" spans="1:64">
      <c r="A76" s="126"/>
      <c r="B76" s="126"/>
      <c r="C76" s="126"/>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6"/>
      <c r="AH76" s="126"/>
      <c r="AI76" s="126"/>
      <c r="AJ76" s="126"/>
      <c r="AK76" s="126"/>
      <c r="AL76" s="126"/>
      <c r="AM76" s="126"/>
      <c r="AN76" s="126"/>
      <c r="AO76" s="126"/>
      <c r="AP76" s="126"/>
      <c r="AQ76" s="126"/>
      <c r="AR76" s="126"/>
      <c r="AS76" s="126"/>
      <c r="AT76" s="126"/>
      <c r="AU76" s="126"/>
      <c r="AV76" s="126"/>
      <c r="AW76" s="126"/>
      <c r="AX76" s="126"/>
      <c r="AY76" s="126"/>
      <c r="AZ76" s="126"/>
      <c r="BA76" s="126"/>
      <c r="BB76" s="126"/>
      <c r="BC76" s="126"/>
      <c r="BD76" s="126"/>
      <c r="BE76" s="126"/>
      <c r="BF76" s="126"/>
      <c r="BG76" s="126"/>
      <c r="BH76" s="126"/>
      <c r="BI76" s="126"/>
      <c r="BJ76" s="126"/>
      <c r="BK76" s="126"/>
      <c r="BL76" s="126"/>
    </row>
    <row r="77" spans="1:64">
      <c r="A77" s="126"/>
      <c r="B77" s="126"/>
      <c r="C77" s="126"/>
      <c r="D77" s="126"/>
      <c r="E77" s="126"/>
      <c r="F77" s="126"/>
      <c r="G77" s="126"/>
      <c r="H77" s="126"/>
      <c r="I77" s="126"/>
      <c r="J77" s="126"/>
      <c r="K77" s="126"/>
      <c r="L77" s="126"/>
      <c r="M77" s="126"/>
      <c r="N77" s="126"/>
      <c r="O77" s="126"/>
      <c r="P77" s="126"/>
      <c r="Q77" s="126"/>
      <c r="R77" s="126"/>
      <c r="S77" s="126"/>
      <c r="T77" s="126"/>
      <c r="U77" s="126"/>
      <c r="V77" s="126"/>
      <c r="W77" s="126"/>
      <c r="X77" s="126"/>
      <c r="Y77" s="126"/>
      <c r="Z77" s="126"/>
      <c r="AA77" s="126"/>
      <c r="AB77" s="126"/>
      <c r="AC77" s="126"/>
      <c r="AD77" s="126"/>
      <c r="AE77" s="126"/>
      <c r="AF77" s="126"/>
      <c r="AG77" s="126"/>
      <c r="AH77" s="126"/>
      <c r="AI77" s="126"/>
      <c r="AJ77" s="126"/>
      <c r="AK77" s="126"/>
      <c r="AL77" s="126"/>
      <c r="AM77" s="126"/>
      <c r="AN77" s="126"/>
      <c r="AO77" s="126"/>
      <c r="AP77" s="126"/>
      <c r="AQ77" s="126"/>
      <c r="AR77" s="126"/>
      <c r="AS77" s="126"/>
      <c r="AT77" s="126"/>
      <c r="AU77" s="126"/>
      <c r="AV77" s="126"/>
      <c r="AW77" s="126"/>
      <c r="AX77" s="126"/>
      <c r="AY77" s="126"/>
      <c r="AZ77" s="126"/>
      <c r="BA77" s="126"/>
      <c r="BB77" s="126"/>
      <c r="BC77" s="126"/>
      <c r="BD77" s="126"/>
      <c r="BE77" s="126"/>
      <c r="BF77" s="126"/>
      <c r="BG77" s="126"/>
      <c r="BH77" s="126"/>
      <c r="BI77" s="126"/>
      <c r="BJ77" s="126"/>
      <c r="BK77" s="126"/>
      <c r="BL77" s="126"/>
    </row>
    <row r="78" spans="1:64">
      <c r="A78" s="126"/>
      <c r="B78" s="126"/>
      <c r="C78" s="126"/>
      <c r="D78" s="126"/>
      <c r="E78" s="126"/>
      <c r="F78" s="126"/>
      <c r="G78" s="126"/>
      <c r="H78" s="126"/>
      <c r="I78" s="126"/>
      <c r="J78" s="126"/>
      <c r="K78" s="126"/>
      <c r="L78" s="126"/>
      <c r="M78" s="126"/>
      <c r="N78" s="126"/>
      <c r="O78" s="126"/>
      <c r="P78" s="126"/>
      <c r="Q78" s="126"/>
      <c r="R78" s="126"/>
      <c r="S78" s="126"/>
      <c r="T78" s="126"/>
      <c r="U78" s="126"/>
      <c r="V78" s="126"/>
      <c r="W78" s="126"/>
      <c r="X78" s="126"/>
      <c r="Y78" s="126"/>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6"/>
      <c r="BE78" s="126"/>
      <c r="BF78" s="126"/>
      <c r="BG78" s="126"/>
      <c r="BH78" s="126"/>
      <c r="BI78" s="126"/>
      <c r="BJ78" s="126"/>
      <c r="BK78" s="126"/>
      <c r="BL78" s="126"/>
    </row>
    <row r="79" spans="1:64">
      <c r="A79" s="126"/>
      <c r="B79" s="126"/>
      <c r="C79" s="126"/>
      <c r="D79" s="126"/>
      <c r="E79" s="126"/>
      <c r="F79" s="126"/>
      <c r="G79" s="126"/>
      <c r="H79" s="126"/>
      <c r="I79" s="126"/>
      <c r="J79" s="126"/>
      <c r="K79" s="126"/>
      <c r="L79" s="126"/>
      <c r="M79" s="126"/>
      <c r="N79" s="126"/>
      <c r="O79" s="126"/>
      <c r="P79" s="126"/>
      <c r="Q79" s="126"/>
      <c r="R79" s="126"/>
      <c r="S79" s="126"/>
      <c r="T79" s="126"/>
      <c r="U79" s="126"/>
      <c r="V79" s="126"/>
      <c r="W79" s="126"/>
      <c r="X79" s="126"/>
      <c r="Y79" s="126"/>
      <c r="Z79" s="126"/>
      <c r="AA79" s="126"/>
      <c r="AB79" s="126"/>
      <c r="AC79" s="126"/>
      <c r="AD79" s="126"/>
      <c r="AE79" s="126"/>
      <c r="AF79" s="126"/>
      <c r="AG79" s="126"/>
      <c r="AH79" s="126"/>
      <c r="AI79" s="126"/>
      <c r="AJ79" s="126"/>
      <c r="AK79" s="126"/>
      <c r="AL79" s="126"/>
      <c r="AM79" s="126"/>
      <c r="AN79" s="126"/>
      <c r="AO79" s="126"/>
      <c r="AP79" s="126"/>
      <c r="AQ79" s="126"/>
      <c r="AR79" s="126"/>
      <c r="AS79" s="126"/>
      <c r="AT79" s="126"/>
      <c r="AU79" s="126"/>
      <c r="AV79" s="126"/>
      <c r="AW79" s="126"/>
      <c r="AX79" s="126"/>
      <c r="AY79" s="126"/>
      <c r="AZ79" s="126"/>
      <c r="BA79" s="126"/>
      <c r="BB79" s="126"/>
      <c r="BC79" s="126"/>
      <c r="BD79" s="126"/>
      <c r="BE79" s="126"/>
      <c r="BF79" s="126"/>
      <c r="BG79" s="126"/>
      <c r="BH79" s="126"/>
      <c r="BI79" s="126"/>
      <c r="BJ79" s="126"/>
      <c r="BK79" s="126"/>
      <c r="BL79" s="126"/>
    </row>
    <row r="80" spans="1:64">
      <c r="A80" s="126"/>
      <c r="B80" s="126"/>
      <c r="C80" s="126"/>
      <c r="D80" s="126"/>
      <c r="E80" s="126"/>
      <c r="F80" s="126"/>
      <c r="G80" s="126"/>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c r="AO80" s="126"/>
      <c r="AP80" s="126"/>
      <c r="AQ80" s="126"/>
      <c r="AR80" s="126"/>
      <c r="AS80" s="126"/>
      <c r="AT80" s="126"/>
      <c r="AU80" s="126"/>
      <c r="AV80" s="126"/>
      <c r="AW80" s="126"/>
      <c r="AX80" s="126"/>
      <c r="AY80" s="126"/>
      <c r="AZ80" s="126"/>
      <c r="BA80" s="126"/>
      <c r="BB80" s="126"/>
      <c r="BC80" s="126"/>
      <c r="BD80" s="126"/>
      <c r="BE80" s="126"/>
      <c r="BF80" s="126"/>
      <c r="BG80" s="126"/>
      <c r="BH80" s="126"/>
      <c r="BI80" s="126"/>
      <c r="BJ80" s="126"/>
      <c r="BK80" s="126"/>
      <c r="BL80" s="126"/>
    </row>
    <row r="81" spans="1:64">
      <c r="A81" s="126"/>
      <c r="B81" s="126"/>
      <c r="C81" s="126"/>
      <c r="D81" s="126"/>
      <c r="E81" s="126"/>
      <c r="F81" s="126"/>
      <c r="G81" s="126"/>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c r="AO81" s="126"/>
      <c r="AP81" s="126"/>
      <c r="AQ81" s="126"/>
      <c r="AR81" s="126"/>
      <c r="AS81" s="126"/>
      <c r="AT81" s="126"/>
      <c r="AU81" s="126"/>
      <c r="AV81" s="126"/>
      <c r="AW81" s="126"/>
      <c r="AX81" s="126"/>
      <c r="AY81" s="126"/>
      <c r="AZ81" s="126"/>
      <c r="BA81" s="126"/>
      <c r="BB81" s="126"/>
      <c r="BC81" s="126"/>
      <c r="BD81" s="126"/>
      <c r="BE81" s="126"/>
      <c r="BF81" s="126"/>
      <c r="BG81" s="126"/>
      <c r="BH81" s="126"/>
      <c r="BI81" s="126"/>
      <c r="BJ81" s="126"/>
      <c r="BK81" s="126"/>
      <c r="BL81" s="126"/>
    </row>
    <row r="82" spans="1:64">
      <c r="A82" s="126"/>
      <c r="B82" s="126"/>
      <c r="C82" s="126"/>
      <c r="D82" s="126"/>
      <c r="E82" s="126"/>
      <c r="F82" s="126"/>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c r="AO82" s="126"/>
      <c r="AP82" s="126"/>
      <c r="AQ82" s="126"/>
      <c r="AR82" s="126"/>
      <c r="AS82" s="126"/>
      <c r="AT82" s="126"/>
      <c r="AU82" s="126"/>
      <c r="AV82" s="126"/>
      <c r="AW82" s="126"/>
      <c r="AX82" s="126"/>
      <c r="AY82" s="126"/>
      <c r="AZ82" s="126"/>
      <c r="BA82" s="126"/>
      <c r="BB82" s="126"/>
      <c r="BC82" s="126"/>
      <c r="BD82" s="126"/>
      <c r="BE82" s="126"/>
      <c r="BF82" s="126"/>
      <c r="BG82" s="126"/>
      <c r="BH82" s="126"/>
      <c r="BI82" s="126"/>
      <c r="BJ82" s="126"/>
      <c r="BK82" s="126"/>
      <c r="BL82" s="126"/>
    </row>
    <row r="83" spans="1:64">
      <c r="A83" s="126"/>
      <c r="B83" s="126"/>
      <c r="C83" s="126"/>
      <c r="D83" s="126"/>
      <c r="E83" s="12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c r="AO83" s="126"/>
      <c r="AP83" s="126"/>
      <c r="AQ83" s="126"/>
      <c r="AR83" s="126"/>
      <c r="AS83" s="126"/>
      <c r="AT83" s="126"/>
      <c r="AU83" s="126"/>
      <c r="AV83" s="126"/>
      <c r="AW83" s="126"/>
      <c r="AX83" s="126"/>
      <c r="AY83" s="126"/>
      <c r="AZ83" s="126"/>
      <c r="BA83" s="126"/>
      <c r="BB83" s="126"/>
      <c r="BC83" s="126"/>
      <c r="BD83" s="126"/>
      <c r="BE83" s="126"/>
      <c r="BF83" s="126"/>
      <c r="BG83" s="126"/>
      <c r="BH83" s="126"/>
      <c r="BI83" s="126"/>
      <c r="BJ83" s="126"/>
      <c r="BK83" s="126"/>
      <c r="BL83" s="126"/>
    </row>
    <row r="84" spans="1:64">
      <c r="A84" s="126"/>
      <c r="B84" s="126"/>
      <c r="C84" s="126"/>
      <c r="D84" s="126"/>
      <c r="E84" s="126"/>
      <c r="F84" s="126"/>
      <c r="G84" s="126"/>
      <c r="H84" s="126"/>
      <c r="I84" s="126"/>
      <c r="J84" s="126"/>
      <c r="K84" s="126"/>
      <c r="L84" s="126"/>
      <c r="M84" s="126"/>
      <c r="N84" s="126"/>
      <c r="O84" s="126"/>
      <c r="P84" s="126"/>
      <c r="Q84" s="126"/>
      <c r="R84" s="126"/>
      <c r="S84" s="126"/>
      <c r="T84" s="126"/>
      <c r="U84" s="126"/>
      <c r="V84" s="126"/>
      <c r="W84" s="126"/>
      <c r="X84" s="126"/>
      <c r="Y84" s="126"/>
      <c r="Z84" s="126"/>
      <c r="AA84" s="126"/>
      <c r="AB84" s="126"/>
      <c r="AC84" s="126"/>
      <c r="AD84" s="126"/>
      <c r="AE84" s="126"/>
      <c r="AF84" s="126"/>
      <c r="AG84" s="126"/>
      <c r="AH84" s="126"/>
      <c r="AI84" s="126"/>
      <c r="AJ84" s="126"/>
      <c r="AK84" s="126"/>
      <c r="AL84" s="126"/>
      <c r="AM84" s="126"/>
      <c r="AN84" s="126"/>
      <c r="AO84" s="126"/>
      <c r="AP84" s="126"/>
      <c r="AQ84" s="126"/>
      <c r="AR84" s="126"/>
      <c r="AS84" s="126"/>
      <c r="AT84" s="126"/>
      <c r="AU84" s="126"/>
      <c r="AV84" s="126"/>
      <c r="AW84" s="126"/>
      <c r="AX84" s="126"/>
      <c r="AY84" s="126"/>
      <c r="AZ84" s="126"/>
      <c r="BA84" s="126"/>
      <c r="BB84" s="126"/>
      <c r="BC84" s="126"/>
      <c r="BD84" s="126"/>
      <c r="BE84" s="126"/>
      <c r="BF84" s="126"/>
      <c r="BG84" s="126"/>
      <c r="BH84" s="126"/>
      <c r="BI84" s="126"/>
      <c r="BJ84" s="126"/>
      <c r="BK84" s="126"/>
      <c r="BL84" s="126"/>
    </row>
    <row r="85" spans="1:64">
      <c r="A85" s="126"/>
      <c r="B85" s="126"/>
      <c r="C85" s="126"/>
      <c r="D85" s="126"/>
      <c r="E85" s="126"/>
      <c r="F85" s="126"/>
      <c r="G85" s="126"/>
      <c r="H85" s="126"/>
      <c r="I85" s="126"/>
      <c r="J85" s="126"/>
      <c r="K85" s="126"/>
      <c r="L85" s="126"/>
      <c r="M85" s="126"/>
      <c r="N85" s="126"/>
      <c r="O85" s="126"/>
      <c r="P85" s="126"/>
      <c r="Q85" s="126"/>
      <c r="R85" s="126"/>
      <c r="S85" s="126"/>
      <c r="T85" s="126"/>
      <c r="U85" s="126"/>
      <c r="V85" s="126"/>
      <c r="W85" s="126"/>
      <c r="X85" s="126"/>
      <c r="Y85" s="126"/>
      <c r="Z85" s="126"/>
      <c r="AA85" s="126"/>
      <c r="AB85" s="126"/>
      <c r="AC85" s="126"/>
      <c r="AD85" s="126"/>
      <c r="AE85" s="126"/>
      <c r="AF85" s="126"/>
      <c r="AG85" s="126"/>
      <c r="AH85" s="126"/>
      <c r="AI85" s="126"/>
      <c r="AJ85" s="126"/>
      <c r="AK85" s="126"/>
      <c r="AL85" s="126"/>
      <c r="AM85" s="126"/>
      <c r="AN85" s="126"/>
      <c r="AO85" s="126"/>
      <c r="AP85" s="126"/>
      <c r="AQ85" s="126"/>
      <c r="AR85" s="126"/>
      <c r="AS85" s="126"/>
      <c r="AT85" s="126"/>
      <c r="AU85" s="126"/>
      <c r="AV85" s="126"/>
      <c r="AW85" s="126"/>
      <c r="AX85" s="126"/>
      <c r="AY85" s="126"/>
      <c r="AZ85" s="126"/>
      <c r="BA85" s="126"/>
      <c r="BB85" s="126"/>
      <c r="BC85" s="126"/>
      <c r="BD85" s="126"/>
      <c r="BE85" s="126"/>
      <c r="BF85" s="126"/>
      <c r="BG85" s="126"/>
      <c r="BH85" s="126"/>
      <c r="BI85" s="126"/>
      <c r="BJ85" s="126"/>
      <c r="BK85" s="126"/>
      <c r="BL85" s="126"/>
    </row>
    <row r="86" spans="1:64">
      <c r="A86" s="126"/>
      <c r="B86" s="126"/>
      <c r="C86" s="126"/>
      <c r="D86" s="126"/>
      <c r="E86" s="126"/>
      <c r="F86" s="126"/>
      <c r="G86" s="126"/>
      <c r="H86" s="126"/>
      <c r="I86" s="126"/>
      <c r="J86" s="126"/>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126"/>
      <c r="AH86" s="126"/>
      <c r="AI86" s="126"/>
      <c r="AJ86" s="126"/>
      <c r="AK86" s="126"/>
      <c r="AL86" s="126"/>
      <c r="AM86" s="126"/>
      <c r="AN86" s="126"/>
      <c r="AO86" s="126"/>
      <c r="AP86" s="126"/>
      <c r="AQ86" s="126"/>
      <c r="AR86" s="126"/>
      <c r="AS86" s="126"/>
      <c r="AT86" s="126"/>
      <c r="AU86" s="126"/>
      <c r="AV86" s="126"/>
      <c r="AW86" s="126"/>
      <c r="AX86" s="126"/>
      <c r="AY86" s="126"/>
      <c r="AZ86" s="126"/>
      <c r="BA86" s="126"/>
      <c r="BB86" s="126"/>
      <c r="BC86" s="126"/>
      <c r="BD86" s="126"/>
      <c r="BE86" s="126"/>
      <c r="BF86" s="126"/>
      <c r="BG86" s="126"/>
      <c r="BH86" s="126"/>
      <c r="BI86" s="126"/>
      <c r="BJ86" s="126"/>
      <c r="BK86" s="126"/>
      <c r="BL86" s="126"/>
    </row>
    <row r="87" spans="1:64">
      <c r="A87" s="126"/>
      <c r="B87" s="126"/>
      <c r="C87" s="126"/>
      <c r="D87" s="126"/>
      <c r="E87" s="126"/>
      <c r="F87" s="126"/>
      <c r="G87" s="126"/>
      <c r="H87" s="126"/>
      <c r="I87" s="126"/>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126"/>
      <c r="AO87" s="126"/>
      <c r="AP87" s="126"/>
      <c r="AQ87" s="126"/>
      <c r="AR87" s="126"/>
      <c r="AS87" s="126"/>
      <c r="AT87" s="126"/>
      <c r="AU87" s="126"/>
      <c r="AV87" s="126"/>
      <c r="AW87" s="126"/>
      <c r="AX87" s="126"/>
      <c r="AY87" s="126"/>
      <c r="AZ87" s="126"/>
      <c r="BA87" s="126"/>
      <c r="BB87" s="126"/>
      <c r="BC87" s="126"/>
      <c r="BD87" s="126"/>
      <c r="BE87" s="126"/>
      <c r="BF87" s="126"/>
      <c r="BG87" s="126"/>
      <c r="BH87" s="126"/>
      <c r="BI87" s="126"/>
      <c r="BJ87" s="126"/>
      <c r="BK87" s="126"/>
      <c r="BL87" s="126"/>
    </row>
    <row r="88" spans="1:64">
      <c r="A88" s="126"/>
      <c r="B88" s="126"/>
      <c r="C88" s="126"/>
      <c r="D88" s="126"/>
      <c r="E88" s="126"/>
      <c r="F88" s="126"/>
      <c r="G88" s="126"/>
      <c r="H88" s="126"/>
      <c r="I88" s="126"/>
      <c r="J88" s="126"/>
      <c r="K88" s="126"/>
      <c r="L88" s="126"/>
      <c r="M88" s="126"/>
      <c r="N88" s="126"/>
      <c r="O88" s="126"/>
      <c r="P88" s="126"/>
      <c r="Q88" s="126"/>
      <c r="R88" s="126"/>
      <c r="S88" s="126"/>
      <c r="T88" s="126"/>
      <c r="U88" s="126"/>
      <c r="V88" s="126"/>
      <c r="W88" s="126"/>
      <c r="X88" s="126"/>
      <c r="Y88" s="126"/>
      <c r="Z88" s="126"/>
      <c r="AA88" s="126"/>
      <c r="AB88" s="126"/>
      <c r="AC88" s="126"/>
      <c r="AD88" s="126"/>
      <c r="AE88" s="126"/>
      <c r="AF88" s="126"/>
      <c r="AG88" s="126"/>
      <c r="AH88" s="126"/>
      <c r="AI88" s="126"/>
      <c r="AJ88" s="126"/>
      <c r="AK88" s="126"/>
      <c r="AL88" s="126"/>
      <c r="AM88" s="126"/>
      <c r="AN88" s="126"/>
      <c r="AO88" s="126"/>
      <c r="AP88" s="126"/>
      <c r="AQ88" s="126"/>
      <c r="AR88" s="126"/>
      <c r="AS88" s="126"/>
      <c r="AT88" s="126"/>
      <c r="AU88" s="126"/>
      <c r="AV88" s="126"/>
      <c r="AW88" s="126"/>
      <c r="AX88" s="126"/>
      <c r="AY88" s="126"/>
      <c r="AZ88" s="126"/>
      <c r="BA88" s="126"/>
      <c r="BB88" s="126"/>
      <c r="BC88" s="126"/>
      <c r="BD88" s="126"/>
      <c r="BE88" s="126"/>
      <c r="BF88" s="126"/>
      <c r="BG88" s="126"/>
      <c r="BH88" s="126"/>
      <c r="BI88" s="126"/>
      <c r="BJ88" s="126"/>
      <c r="BK88" s="126"/>
      <c r="BL88" s="126"/>
    </row>
    <row r="89" spans="1:64">
      <c r="A89" s="126"/>
      <c r="B89" s="126"/>
      <c r="C89" s="126"/>
      <c r="D89" s="126"/>
      <c r="E89" s="126"/>
      <c r="F89" s="126"/>
      <c r="G89" s="126"/>
      <c r="H89" s="126"/>
      <c r="I89" s="126"/>
      <c r="J89" s="126"/>
      <c r="K89" s="126"/>
      <c r="L89" s="126"/>
      <c r="M89" s="126"/>
      <c r="N89" s="126"/>
      <c r="O89" s="126"/>
      <c r="P89" s="126"/>
      <c r="Q89" s="126"/>
      <c r="R89" s="126"/>
      <c r="S89" s="126"/>
      <c r="T89" s="126"/>
      <c r="U89" s="126"/>
      <c r="V89" s="126"/>
      <c r="W89" s="126"/>
      <c r="X89" s="126"/>
      <c r="Y89" s="126"/>
      <c r="Z89" s="126"/>
      <c r="AA89" s="126"/>
      <c r="AB89" s="126"/>
      <c r="AC89" s="126"/>
      <c r="AD89" s="126"/>
      <c r="AE89" s="126"/>
      <c r="AF89" s="126"/>
      <c r="AG89" s="126"/>
      <c r="AH89" s="126"/>
      <c r="AI89" s="126"/>
      <c r="AJ89" s="126"/>
      <c r="AK89" s="126"/>
      <c r="AL89" s="126"/>
      <c r="AM89" s="126"/>
      <c r="AN89" s="126"/>
      <c r="AO89" s="126"/>
      <c r="AP89" s="126"/>
      <c r="AQ89" s="126"/>
      <c r="AR89" s="126"/>
      <c r="AS89" s="126"/>
      <c r="AT89" s="126"/>
      <c r="AU89" s="126"/>
      <c r="AV89" s="126"/>
      <c r="AW89" s="126"/>
      <c r="AX89" s="126"/>
      <c r="AY89" s="126"/>
      <c r="AZ89" s="126"/>
      <c r="BA89" s="126"/>
      <c r="BB89" s="126"/>
      <c r="BC89" s="126"/>
      <c r="BD89" s="126"/>
      <c r="BE89" s="126"/>
      <c r="BF89" s="126"/>
      <c r="BG89" s="126"/>
      <c r="BH89" s="126"/>
      <c r="BI89" s="126"/>
      <c r="BJ89" s="126"/>
      <c r="BK89" s="126"/>
      <c r="BL89" s="126"/>
    </row>
    <row r="90" spans="1:64">
      <c r="A90" s="126"/>
      <c r="B90" s="126"/>
      <c r="C90" s="126"/>
      <c r="D90" s="126"/>
      <c r="E90" s="126"/>
      <c r="F90" s="126"/>
      <c r="G90" s="126"/>
      <c r="H90" s="126"/>
      <c r="I90" s="126"/>
      <c r="J90" s="126"/>
      <c r="K90" s="126"/>
      <c r="L90" s="126"/>
      <c r="M90" s="126"/>
      <c r="N90" s="126"/>
      <c r="O90" s="126"/>
      <c r="P90" s="126"/>
      <c r="Q90" s="126"/>
      <c r="R90" s="126"/>
      <c r="S90" s="126"/>
      <c r="T90" s="126"/>
      <c r="U90" s="126"/>
      <c r="V90" s="126"/>
      <c r="W90" s="126"/>
      <c r="X90" s="126"/>
      <c r="Y90" s="126"/>
      <c r="Z90" s="126"/>
      <c r="AA90" s="126"/>
      <c r="AB90" s="126"/>
      <c r="AC90" s="126"/>
      <c r="AD90" s="126"/>
      <c r="AE90" s="126"/>
      <c r="AF90" s="126"/>
      <c r="AG90" s="126"/>
      <c r="AH90" s="126"/>
      <c r="AI90" s="126"/>
      <c r="AJ90" s="126"/>
      <c r="AK90" s="126"/>
      <c r="AL90" s="126"/>
      <c r="AM90" s="126"/>
      <c r="AN90" s="126"/>
      <c r="AO90" s="126"/>
      <c r="AP90" s="126"/>
      <c r="AQ90" s="126"/>
      <c r="AR90" s="126"/>
      <c r="AS90" s="126"/>
      <c r="AT90" s="126"/>
      <c r="AU90" s="126"/>
      <c r="AV90" s="126"/>
      <c r="AW90" s="126"/>
      <c r="AX90" s="126"/>
      <c r="AY90" s="126"/>
      <c r="AZ90" s="126"/>
      <c r="BA90" s="126"/>
      <c r="BB90" s="126"/>
      <c r="BC90" s="126"/>
      <c r="BD90" s="126"/>
      <c r="BE90" s="126"/>
      <c r="BF90" s="126"/>
      <c r="BG90" s="126"/>
      <c r="BH90" s="126"/>
      <c r="BI90" s="126"/>
      <c r="BJ90" s="126"/>
      <c r="BK90" s="126"/>
      <c r="BL90" s="126"/>
    </row>
    <row r="91" spans="1:64">
      <c r="A91" s="126"/>
      <c r="B91" s="126"/>
      <c r="C91" s="126"/>
      <c r="D91" s="126"/>
      <c r="E91" s="126"/>
      <c r="F91" s="126"/>
      <c r="G91" s="126"/>
      <c r="H91" s="126"/>
      <c r="I91" s="126"/>
      <c r="J91" s="126"/>
      <c r="K91" s="126"/>
      <c r="L91" s="126"/>
      <c r="M91" s="126"/>
      <c r="N91" s="126"/>
      <c r="O91" s="126"/>
      <c r="P91" s="126"/>
      <c r="Q91" s="126"/>
      <c r="R91" s="126"/>
      <c r="S91" s="126"/>
      <c r="T91" s="126"/>
      <c r="U91" s="126"/>
      <c r="V91" s="126"/>
      <c r="W91" s="126"/>
      <c r="X91" s="126"/>
      <c r="Y91" s="126"/>
      <c r="Z91" s="126"/>
      <c r="AA91" s="126"/>
      <c r="AB91" s="126"/>
      <c r="AC91" s="126"/>
      <c r="AD91" s="126"/>
      <c r="AE91" s="126"/>
      <c r="AF91" s="126"/>
      <c r="AG91" s="126"/>
      <c r="AH91" s="126"/>
      <c r="AI91" s="126"/>
      <c r="AJ91" s="126"/>
      <c r="AK91" s="126"/>
      <c r="AL91" s="126"/>
      <c r="AM91" s="126"/>
      <c r="AN91" s="126"/>
      <c r="AO91" s="126"/>
      <c r="AP91" s="126"/>
      <c r="AQ91" s="126"/>
      <c r="AR91" s="126"/>
      <c r="AS91" s="126"/>
      <c r="AT91" s="126"/>
      <c r="AU91" s="126"/>
      <c r="AV91" s="126"/>
      <c r="AW91" s="126"/>
      <c r="AX91" s="126"/>
      <c r="AY91" s="126"/>
      <c r="AZ91" s="126"/>
      <c r="BA91" s="126"/>
      <c r="BB91" s="126"/>
      <c r="BC91" s="126"/>
      <c r="BD91" s="126"/>
      <c r="BE91" s="126"/>
      <c r="BF91" s="126"/>
      <c r="BG91" s="126"/>
      <c r="BH91" s="126"/>
      <c r="BI91" s="126"/>
      <c r="BJ91" s="126"/>
      <c r="BK91" s="126"/>
      <c r="BL91" s="126"/>
    </row>
    <row r="92" spans="1:64">
      <c r="A92" s="126"/>
      <c r="B92" s="126"/>
      <c r="C92" s="126"/>
      <c r="D92" s="126"/>
      <c r="E92" s="126"/>
      <c r="F92" s="126"/>
      <c r="G92" s="126"/>
      <c r="H92" s="126"/>
      <c r="I92" s="126"/>
      <c r="J92" s="126"/>
      <c r="K92" s="126"/>
      <c r="L92" s="126"/>
      <c r="M92" s="126"/>
      <c r="N92" s="126"/>
      <c r="O92" s="126"/>
      <c r="P92" s="126"/>
      <c r="Q92" s="126"/>
      <c r="R92" s="126"/>
      <c r="S92" s="126"/>
      <c r="T92" s="126"/>
      <c r="U92" s="126"/>
      <c r="V92" s="126"/>
      <c r="W92" s="126"/>
      <c r="X92" s="126"/>
      <c r="Y92" s="126"/>
      <c r="Z92" s="126"/>
      <c r="AA92" s="126"/>
      <c r="AB92" s="126"/>
      <c r="AC92" s="126"/>
      <c r="AD92" s="126"/>
      <c r="AE92" s="126"/>
      <c r="AF92" s="126"/>
      <c r="AG92" s="126"/>
      <c r="AH92" s="126"/>
      <c r="AI92" s="126"/>
      <c r="AJ92" s="126"/>
      <c r="AK92" s="126"/>
      <c r="AL92" s="126"/>
      <c r="AM92" s="126"/>
      <c r="AN92" s="126"/>
      <c r="AO92" s="126"/>
      <c r="AP92" s="126"/>
      <c r="AQ92" s="126"/>
      <c r="AR92" s="126"/>
      <c r="AS92" s="126"/>
      <c r="AT92" s="126"/>
      <c r="AU92" s="126"/>
      <c r="AV92" s="126"/>
      <c r="AW92" s="126"/>
      <c r="AX92" s="126"/>
      <c r="AY92" s="126"/>
      <c r="AZ92" s="126"/>
      <c r="BA92" s="126"/>
      <c r="BB92" s="126"/>
      <c r="BC92" s="126"/>
      <c r="BD92" s="126"/>
      <c r="BE92" s="126"/>
      <c r="BF92" s="126"/>
      <c r="BG92" s="126"/>
      <c r="BH92" s="126"/>
      <c r="BI92" s="126"/>
      <c r="BJ92" s="126"/>
      <c r="BK92" s="126"/>
      <c r="BL92" s="126"/>
    </row>
    <row r="93" spans="1:64">
      <c r="A93" s="126"/>
      <c r="B93" s="126"/>
      <c r="C93" s="126"/>
      <c r="D93" s="126"/>
      <c r="E93" s="126"/>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6"/>
      <c r="AI93" s="126"/>
      <c r="AJ93" s="126"/>
      <c r="AK93" s="126"/>
      <c r="AL93" s="126"/>
      <c r="AM93" s="126"/>
      <c r="AN93" s="126"/>
      <c r="AO93" s="126"/>
      <c r="AP93" s="126"/>
      <c r="AQ93" s="126"/>
      <c r="AR93" s="126"/>
      <c r="AS93" s="126"/>
      <c r="AT93" s="126"/>
      <c r="AU93" s="126"/>
      <c r="AV93" s="126"/>
      <c r="AW93" s="126"/>
      <c r="AX93" s="126"/>
      <c r="AY93" s="126"/>
      <c r="AZ93" s="126"/>
      <c r="BA93" s="126"/>
      <c r="BB93" s="126"/>
      <c r="BC93" s="126"/>
      <c r="BD93" s="126"/>
      <c r="BE93" s="126"/>
      <c r="BF93" s="126"/>
      <c r="BG93" s="126"/>
      <c r="BH93" s="126"/>
      <c r="BI93" s="126"/>
      <c r="BJ93" s="126"/>
      <c r="BK93" s="126"/>
      <c r="BL93" s="126"/>
    </row>
    <row r="94" spans="1:64">
      <c r="A94" s="126"/>
      <c r="B94" s="126"/>
      <c r="C94" s="126"/>
      <c r="D94" s="126"/>
      <c r="E94" s="126"/>
      <c r="F94" s="126"/>
      <c r="G94" s="126"/>
      <c r="H94" s="126"/>
      <c r="I94" s="126"/>
      <c r="J94" s="126"/>
      <c r="K94" s="126"/>
      <c r="L94" s="126"/>
      <c r="M94" s="126"/>
      <c r="N94" s="126"/>
      <c r="O94" s="126"/>
      <c r="P94" s="126"/>
      <c r="Q94" s="126"/>
      <c r="R94" s="126"/>
      <c r="S94" s="126"/>
      <c r="T94" s="126"/>
      <c r="U94" s="126"/>
      <c r="V94" s="126"/>
      <c r="W94" s="126"/>
      <c r="X94" s="126"/>
      <c r="Y94" s="126"/>
      <c r="Z94" s="126"/>
      <c r="AA94" s="126"/>
      <c r="AB94" s="126"/>
      <c r="AC94" s="126"/>
      <c r="AD94" s="126"/>
      <c r="AE94" s="126"/>
      <c r="AF94" s="126"/>
      <c r="AG94" s="126"/>
      <c r="AH94" s="126"/>
      <c r="AI94" s="126"/>
      <c r="AJ94" s="126"/>
      <c r="AK94" s="126"/>
      <c r="AL94" s="126"/>
      <c r="AM94" s="126"/>
      <c r="AN94" s="126"/>
      <c r="AO94" s="126"/>
      <c r="AP94" s="126"/>
      <c r="AQ94" s="126"/>
      <c r="AR94" s="126"/>
      <c r="AS94" s="126"/>
      <c r="AT94" s="126"/>
      <c r="AU94" s="126"/>
      <c r="AV94" s="126"/>
      <c r="AW94" s="126"/>
      <c r="AX94" s="126"/>
      <c r="AY94" s="126"/>
      <c r="AZ94" s="126"/>
      <c r="BA94" s="126"/>
      <c r="BB94" s="126"/>
      <c r="BC94" s="126"/>
      <c r="BD94" s="126"/>
      <c r="BE94" s="126"/>
      <c r="BF94" s="126"/>
      <c r="BG94" s="126"/>
      <c r="BH94" s="126"/>
      <c r="BI94" s="126"/>
      <c r="BJ94" s="126"/>
      <c r="BK94" s="126"/>
      <c r="BL94" s="126"/>
    </row>
    <row r="95" spans="1:64">
      <c r="A95" s="126"/>
      <c r="B95" s="126"/>
      <c r="C95" s="126"/>
      <c r="D95" s="126"/>
      <c r="E95" s="126"/>
      <c r="F95" s="126"/>
      <c r="G95" s="126"/>
      <c r="H95" s="126"/>
      <c r="I95" s="126"/>
      <c r="J95" s="126"/>
      <c r="K95" s="126"/>
      <c r="L95" s="126"/>
      <c r="M95" s="126"/>
      <c r="N95" s="126"/>
      <c r="O95" s="126"/>
      <c r="P95" s="126"/>
      <c r="Q95" s="126"/>
      <c r="R95" s="126"/>
      <c r="S95" s="126"/>
      <c r="T95" s="126"/>
      <c r="U95" s="126"/>
      <c r="V95" s="126"/>
      <c r="W95" s="126"/>
      <c r="X95" s="126"/>
      <c r="Y95" s="126"/>
      <c r="Z95" s="126"/>
      <c r="AA95" s="126"/>
      <c r="AB95" s="126"/>
      <c r="AC95" s="126"/>
      <c r="AD95" s="126"/>
      <c r="AE95" s="126"/>
      <c r="AF95" s="126"/>
      <c r="AG95" s="126"/>
      <c r="AH95" s="126"/>
      <c r="AI95" s="126"/>
      <c r="AJ95" s="126"/>
      <c r="AK95" s="126"/>
      <c r="AL95" s="126"/>
      <c r="AM95" s="126"/>
      <c r="AN95" s="126"/>
      <c r="AO95" s="126"/>
      <c r="AP95" s="126"/>
      <c r="AQ95" s="126"/>
      <c r="AR95" s="126"/>
      <c r="AS95" s="126"/>
      <c r="AT95" s="126"/>
      <c r="AU95" s="126"/>
      <c r="AV95" s="126"/>
      <c r="AW95" s="126"/>
      <c r="AX95" s="126"/>
      <c r="AY95" s="126"/>
      <c r="AZ95" s="126"/>
      <c r="BA95" s="126"/>
      <c r="BB95" s="126"/>
      <c r="BC95" s="126"/>
      <c r="BD95" s="126"/>
      <c r="BE95" s="126"/>
      <c r="BF95" s="126"/>
      <c r="BG95" s="126"/>
      <c r="BH95" s="126"/>
      <c r="BI95" s="126"/>
      <c r="BJ95" s="126"/>
      <c r="BK95" s="126"/>
      <c r="BL95" s="126"/>
    </row>
    <row r="96" spans="1:64">
      <c r="A96" s="126"/>
      <c r="B96" s="126"/>
      <c r="C96" s="126"/>
      <c r="D96" s="126"/>
      <c r="E96" s="126"/>
      <c r="F96" s="126"/>
      <c r="G96" s="126"/>
      <c r="H96" s="126"/>
      <c r="I96" s="126"/>
      <c r="J96" s="126"/>
      <c r="K96" s="126"/>
      <c r="L96" s="126"/>
      <c r="M96" s="126"/>
      <c r="N96" s="126"/>
      <c r="O96" s="126"/>
      <c r="P96" s="126"/>
      <c r="Q96" s="126"/>
      <c r="R96" s="126"/>
      <c r="S96" s="126"/>
      <c r="T96" s="126"/>
      <c r="U96" s="126"/>
      <c r="V96" s="126"/>
      <c r="W96" s="126"/>
      <c r="X96" s="126"/>
      <c r="Y96" s="126"/>
      <c r="Z96" s="126"/>
      <c r="AA96" s="126"/>
      <c r="AB96" s="126"/>
      <c r="AC96" s="126"/>
      <c r="AD96" s="126"/>
      <c r="AE96" s="126"/>
      <c r="AF96" s="126"/>
      <c r="AG96" s="126"/>
      <c r="AH96" s="126"/>
      <c r="AI96" s="126"/>
      <c r="AJ96" s="126"/>
      <c r="AK96" s="126"/>
      <c r="AL96" s="126"/>
      <c r="AM96" s="126"/>
      <c r="AN96" s="126"/>
      <c r="AO96" s="126"/>
      <c r="AP96" s="126"/>
      <c r="AQ96" s="126"/>
      <c r="AR96" s="126"/>
      <c r="AS96" s="126"/>
      <c r="AT96" s="126"/>
      <c r="AU96" s="126"/>
      <c r="AV96" s="126"/>
      <c r="AW96" s="126"/>
      <c r="AX96" s="126"/>
      <c r="AY96" s="126"/>
      <c r="AZ96" s="126"/>
      <c r="BA96" s="126"/>
      <c r="BB96" s="126"/>
      <c r="BC96" s="126"/>
      <c r="BD96" s="126"/>
      <c r="BE96" s="126"/>
      <c r="BF96" s="126"/>
      <c r="BG96" s="126"/>
      <c r="BH96" s="126"/>
      <c r="BI96" s="126"/>
      <c r="BJ96" s="126"/>
      <c r="BK96" s="126"/>
      <c r="BL96" s="126"/>
    </row>
    <row r="97" spans="1:64">
      <c r="A97" s="126"/>
      <c r="B97" s="126"/>
      <c r="C97" s="126"/>
      <c r="D97" s="126"/>
      <c r="E97" s="126"/>
      <c r="F97" s="126"/>
      <c r="G97" s="126"/>
      <c r="H97" s="126"/>
      <c r="I97" s="126"/>
      <c r="J97" s="126"/>
      <c r="K97" s="126"/>
      <c r="L97" s="126"/>
      <c r="M97" s="126"/>
      <c r="N97" s="126"/>
      <c r="O97" s="126"/>
      <c r="P97" s="126"/>
      <c r="Q97" s="126"/>
      <c r="R97" s="126"/>
      <c r="S97" s="126"/>
      <c r="T97" s="126"/>
      <c r="U97" s="126"/>
      <c r="V97" s="126"/>
      <c r="W97" s="126"/>
      <c r="X97" s="126"/>
      <c r="Y97" s="126"/>
      <c r="Z97" s="126"/>
      <c r="AA97" s="126"/>
      <c r="AB97" s="126"/>
      <c r="AC97" s="126"/>
      <c r="AD97" s="126"/>
      <c r="AE97" s="126"/>
      <c r="AF97" s="126"/>
      <c r="AG97" s="126"/>
      <c r="AH97" s="126"/>
      <c r="AI97" s="126"/>
      <c r="AJ97" s="126"/>
      <c r="AK97" s="126"/>
      <c r="AL97" s="126"/>
      <c r="AM97" s="126"/>
      <c r="AN97" s="126"/>
      <c r="AO97" s="126"/>
      <c r="AP97" s="126"/>
      <c r="AQ97" s="126"/>
      <c r="AR97" s="126"/>
      <c r="AS97" s="126"/>
      <c r="AT97" s="126"/>
      <c r="AU97" s="126"/>
      <c r="AV97" s="126"/>
      <c r="AW97" s="126"/>
      <c r="AX97" s="126"/>
      <c r="AY97" s="126"/>
      <c r="AZ97" s="126"/>
      <c r="BA97" s="126"/>
      <c r="BB97" s="126"/>
      <c r="BC97" s="126"/>
      <c r="BD97" s="126"/>
      <c r="BE97" s="126"/>
      <c r="BF97" s="126"/>
      <c r="BG97" s="126"/>
      <c r="BH97" s="126"/>
      <c r="BI97" s="126"/>
      <c r="BJ97" s="126"/>
      <c r="BK97" s="126"/>
      <c r="BL97" s="126"/>
    </row>
    <row r="98" spans="1:64">
      <c r="A98" s="126"/>
      <c r="B98" s="126"/>
      <c r="C98" s="126"/>
      <c r="D98" s="126"/>
      <c r="E98" s="126"/>
      <c r="F98" s="126"/>
      <c r="G98" s="126"/>
      <c r="H98" s="126"/>
      <c r="I98" s="126"/>
      <c r="J98" s="126"/>
      <c r="K98" s="126"/>
      <c r="L98" s="126"/>
      <c r="M98" s="126"/>
      <c r="N98" s="126"/>
      <c r="O98" s="126"/>
      <c r="P98" s="126"/>
      <c r="Q98" s="126"/>
      <c r="R98" s="126"/>
      <c r="S98" s="126"/>
      <c r="T98" s="126"/>
      <c r="U98" s="126"/>
      <c r="V98" s="126"/>
      <c r="W98" s="126"/>
      <c r="X98" s="126"/>
      <c r="Y98" s="126"/>
      <c r="Z98" s="126"/>
      <c r="AA98" s="126"/>
      <c r="AB98" s="126"/>
      <c r="AC98" s="126"/>
      <c r="AD98" s="126"/>
      <c r="AE98" s="126"/>
      <c r="AF98" s="126"/>
      <c r="AG98" s="126"/>
      <c r="AH98" s="126"/>
      <c r="AI98" s="126"/>
      <c r="AJ98" s="126"/>
      <c r="AK98" s="126"/>
      <c r="AL98" s="126"/>
      <c r="AM98" s="126"/>
      <c r="AN98" s="126"/>
      <c r="AO98" s="126"/>
      <c r="AP98" s="126"/>
      <c r="AQ98" s="126"/>
      <c r="AR98" s="126"/>
      <c r="AS98" s="126"/>
      <c r="AT98" s="126"/>
      <c r="AU98" s="126"/>
      <c r="AV98" s="126"/>
      <c r="AW98" s="126"/>
      <c r="AX98" s="126"/>
      <c r="AY98" s="126"/>
      <c r="AZ98" s="126"/>
      <c r="BA98" s="126"/>
      <c r="BB98" s="126"/>
      <c r="BC98" s="126"/>
      <c r="BD98" s="126"/>
      <c r="BE98" s="126"/>
      <c r="BF98" s="126"/>
      <c r="BG98" s="126"/>
      <c r="BH98" s="126"/>
      <c r="BI98" s="126"/>
      <c r="BJ98" s="126"/>
      <c r="BK98" s="126"/>
      <c r="BL98" s="126"/>
    </row>
    <row r="99" spans="1:64">
      <c r="AC99" s="126"/>
      <c r="AD99" s="126"/>
      <c r="AE99" s="126"/>
      <c r="AF99" s="126"/>
      <c r="AG99" s="126"/>
      <c r="AH99" s="126"/>
      <c r="AI99" s="126"/>
      <c r="AJ99" s="126"/>
      <c r="AK99" s="126"/>
      <c r="AL99" s="126"/>
      <c r="AM99" s="126"/>
      <c r="AN99" s="126"/>
      <c r="AO99" s="126"/>
      <c r="AP99" s="126"/>
      <c r="AQ99" s="126"/>
      <c r="AR99" s="126"/>
      <c r="AS99" s="126"/>
      <c r="AT99" s="126"/>
      <c r="AU99" s="126"/>
      <c r="AV99" s="126"/>
      <c r="AW99" s="126"/>
      <c r="AX99" s="126"/>
      <c r="AY99" s="126"/>
      <c r="AZ99" s="126"/>
      <c r="BA99" s="126"/>
      <c r="BB99" s="126"/>
      <c r="BC99" s="126"/>
      <c r="BD99" s="126"/>
      <c r="BE99" s="126"/>
      <c r="BF99" s="126"/>
      <c r="BG99" s="126"/>
      <c r="BH99" s="126"/>
      <c r="BI99" s="126"/>
      <c r="BJ99" s="126"/>
      <c r="BK99" s="126"/>
      <c r="BL99" s="126"/>
    </row>
    <row r="100" spans="1:64">
      <c r="AC100" s="126"/>
      <c r="AD100" s="126"/>
    </row>
    <row r="101" spans="1:64">
      <c r="AC101" s="126"/>
      <c r="AD101" s="126"/>
    </row>
  </sheetData>
  <hyperlinks>
    <hyperlink ref="P22" r:id="rId1" xr:uid="{F640AA68-8149-40A9-A59B-F8DFAE890426}"/>
    <hyperlink ref="D13" location="'Balance Sheet'!A1" display="2. Balance Sheet" xr:uid="{8E64CA2E-FE09-4A09-9577-CE36922C163A}"/>
    <hyperlink ref="D11" location="Dashboard!A1" display="1. Dashboard" xr:uid="{43C60EB9-3FE9-4D37-8EC3-2D9BB8F23916}"/>
    <hyperlink ref="D12" location="KPIs!A1" display="2. KPIs" xr:uid="{349FBE03-0C1F-4542-8B16-BDF740A8A281}"/>
    <hyperlink ref="D14" location="'P&amp;L'!A1" display="4. Income Statement" xr:uid="{68C2FA34-25B0-4D65-A85F-74D4CEE2DE8D}"/>
    <hyperlink ref="D15" location="'NII NFI'!A1" display="5. NII-Fees" xr:uid="{96119E40-E6D6-48CF-B46E-29B7F0058510}"/>
    <hyperlink ref="D16" location="Loans!A1" display="6. Loan Book" xr:uid="{8D9ABC5B-567D-44AD-A5DD-6910DC8EA904}"/>
    <hyperlink ref="D17" location="'Customer Funds'!A1" display="7. Customer Funds" xr:uid="{E20433B1-8E48-4F1A-9533-C223A1CAD961}"/>
    <hyperlink ref="D18" location="Securities!A1" display="8. Securities" xr:uid="{FC59CDAD-DCBD-4151-83BE-5BE078D23C95}"/>
    <hyperlink ref="D19" location="Capital!A1" display="9. Capital" xr:uid="{11DFEC58-C085-4DFA-B11F-072BF8725524}"/>
    <hyperlink ref="D22" location="Glossary!A1" display="10. Glossary" xr:uid="{6B962CE8-4843-4D3E-963B-4C686B959338}"/>
    <hyperlink ref="D20" location="'Asset Quality'!A1" display="10. Asset Quality" xr:uid="{6DFFFD02-528B-4F86-AC55-C1D40BB1D3AE}"/>
    <hyperlink ref="D21" location="'IFRS9 stages'!A1" display="11. IFRS 9 stages" xr:uid="{BF5068BE-09A7-4E1C-844A-4630220099AB}"/>
  </hyperlinks>
  <pageMargins left="0.7" right="0.7" top="0.75" bottom="0.75" header="0.3" footer="0.3"/>
  <pageSetup paperSize="9" scale="47"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theme="5"/>
    <pageSetUpPr fitToPage="1"/>
  </sheetPr>
  <dimension ref="C1:X43"/>
  <sheetViews>
    <sheetView view="pageBreakPreview" zoomScale="85" zoomScaleNormal="85" zoomScaleSheetLayoutView="85" workbookViewId="0">
      <pane ySplit="7" topLeftCell="A8" activePane="bottomLeft" state="frozen"/>
      <selection pane="bottomLeft" activeCell="P6" sqref="P6"/>
    </sheetView>
  </sheetViews>
  <sheetFormatPr defaultColWidth="9.28515625" defaultRowHeight="15"/>
  <cols>
    <col min="1" max="1" width="5.42578125" style="1" customWidth="1"/>
    <col min="2" max="2" width="4.7109375" style="1" customWidth="1"/>
    <col min="3" max="3" width="35.7109375" style="1" customWidth="1"/>
    <col min="4" max="4" width="16.28515625" style="8" customWidth="1"/>
    <col min="5" max="5" width="15.28515625" style="8" customWidth="1"/>
    <col min="6" max="6" width="14.28515625" style="8" customWidth="1"/>
    <col min="7" max="7" width="12" style="8" customWidth="1"/>
    <col min="8" max="8" width="14.42578125" style="8" customWidth="1"/>
    <col min="9" max="14" width="15.28515625" style="8" customWidth="1"/>
    <col min="15" max="15" width="5.140625" style="1" customWidth="1"/>
    <col min="16" max="16" width="11.7109375" style="1" bestFit="1" customWidth="1"/>
    <col min="17" max="18" width="14.28515625" style="1" bestFit="1" customWidth="1"/>
    <col min="19" max="16384" width="9.28515625" style="1"/>
  </cols>
  <sheetData>
    <row r="1" spans="3:24" ht="18.75" customHeight="1">
      <c r="C1" s="13"/>
      <c r="D1" s="69"/>
      <c r="E1" s="69"/>
      <c r="F1" s="69"/>
      <c r="G1" s="69"/>
      <c r="H1" s="69"/>
      <c r="I1" s="69"/>
      <c r="J1" s="69"/>
      <c r="K1" s="69"/>
      <c r="L1" s="69"/>
      <c r="M1" s="69"/>
      <c r="N1" s="69"/>
    </row>
    <row r="2" spans="3:24" ht="15.75" customHeight="1">
      <c r="C2" s="13"/>
      <c r="D2" s="69"/>
      <c r="E2" s="69"/>
      <c r="F2" s="69"/>
      <c r="G2" s="69"/>
      <c r="H2" s="69"/>
      <c r="I2" s="69"/>
      <c r="J2" s="69"/>
      <c r="K2" s="69"/>
      <c r="L2" s="69"/>
      <c r="M2" s="69"/>
      <c r="N2" s="69"/>
    </row>
    <row r="3" spans="3:24">
      <c r="C3" s="13"/>
      <c r="D3" s="69"/>
      <c r="E3" s="69"/>
      <c r="F3" s="69"/>
      <c r="G3" s="69"/>
      <c r="H3" s="69"/>
      <c r="I3" s="69"/>
      <c r="J3" s="69"/>
      <c r="K3" s="69"/>
      <c r="L3" s="69"/>
      <c r="M3" s="69"/>
      <c r="N3" s="69"/>
    </row>
    <row r="4" spans="3:24" ht="23.25" customHeight="1">
      <c r="C4" s="9"/>
      <c r="D4" s="10"/>
      <c r="E4" s="10"/>
      <c r="F4" s="10"/>
      <c r="G4" s="10"/>
      <c r="H4" s="10"/>
      <c r="I4" s="10"/>
      <c r="J4" s="10"/>
      <c r="K4" s="10"/>
      <c r="L4" s="10"/>
      <c r="M4" s="10"/>
      <c r="N4" s="10"/>
    </row>
    <row r="5" spans="3:24" ht="23.25" customHeight="1">
      <c r="C5" s="9" t="s">
        <v>84</v>
      </c>
      <c r="D5" s="10"/>
      <c r="E5" s="10"/>
      <c r="F5" s="10"/>
      <c r="G5" s="10"/>
      <c r="H5" s="10"/>
      <c r="I5" s="10"/>
      <c r="J5" s="10"/>
      <c r="K5" s="10"/>
      <c r="L5" s="10"/>
      <c r="M5" s="10"/>
      <c r="N5" s="10"/>
      <c r="P5" s="28"/>
    </row>
    <row r="6" spans="3:24" ht="23.25" customHeight="1">
      <c r="C6" s="9"/>
      <c r="D6" s="10"/>
      <c r="E6" s="10"/>
      <c r="F6" s="10"/>
      <c r="G6" s="10"/>
      <c r="H6" s="10"/>
      <c r="I6" s="10"/>
      <c r="J6" s="10"/>
      <c r="K6" s="10"/>
      <c r="L6" s="10"/>
      <c r="M6" s="10"/>
      <c r="N6" s="10"/>
      <c r="P6" s="153" t="s">
        <v>95</v>
      </c>
      <c r="R6" s="77"/>
    </row>
    <row r="7" spans="3:24">
      <c r="C7" s="66" t="s">
        <v>9</v>
      </c>
      <c r="D7" s="191" t="s">
        <v>5</v>
      </c>
      <c r="E7" s="191" t="s">
        <v>6</v>
      </c>
      <c r="F7" s="191" t="s">
        <v>2</v>
      </c>
      <c r="G7" s="191" t="s">
        <v>7</v>
      </c>
      <c r="H7" s="191" t="s">
        <v>8</v>
      </c>
      <c r="I7" s="191" t="s">
        <v>96</v>
      </c>
      <c r="J7" s="191" t="s">
        <v>196</v>
      </c>
      <c r="K7" s="191" t="s">
        <v>204</v>
      </c>
      <c r="L7" s="191" t="s">
        <v>275</v>
      </c>
      <c r="M7" s="191" t="s">
        <v>280</v>
      </c>
      <c r="N7" s="191" t="s">
        <v>290</v>
      </c>
      <c r="R7" s="76"/>
    </row>
    <row r="8" spans="3:24">
      <c r="C8" s="192"/>
      <c r="D8" s="193"/>
      <c r="R8" s="76"/>
    </row>
    <row r="9" spans="3:24" ht="20.100000000000001" customHeight="1">
      <c r="C9" s="154" t="s">
        <v>86</v>
      </c>
      <c r="D9" s="166"/>
      <c r="E9" s="174"/>
      <c r="F9" s="174"/>
      <c r="G9" s="174"/>
      <c r="H9" s="174"/>
      <c r="I9" s="174"/>
      <c r="J9" s="174"/>
      <c r="K9" s="174"/>
      <c r="L9" s="174"/>
      <c r="M9" s="174"/>
      <c r="N9" s="174"/>
      <c r="R9" s="76"/>
    </row>
    <row r="10" spans="3:24" ht="20.100000000000001" customHeight="1">
      <c r="C10" s="159" t="s">
        <v>87</v>
      </c>
      <c r="D10" s="162">
        <v>158.22105048999998</v>
      </c>
      <c r="E10" s="162">
        <v>183.04700286000002</v>
      </c>
      <c r="F10" s="162">
        <v>183.52444651999997</v>
      </c>
      <c r="G10" s="162">
        <v>273.69850180999998</v>
      </c>
      <c r="H10" s="162">
        <v>273.26575397999994</v>
      </c>
      <c r="I10" s="162">
        <v>467.81734499999999</v>
      </c>
      <c r="J10" s="162">
        <v>491.39205700000002</v>
      </c>
      <c r="K10" s="162">
        <f>517.201434055328</f>
        <v>517.20143405532804</v>
      </c>
      <c r="L10" s="162">
        <v>546.55712428809602</v>
      </c>
      <c r="M10" s="162">
        <v>568.16496854000002</v>
      </c>
      <c r="N10" s="162">
        <v>594.99387271600006</v>
      </c>
      <c r="O10" s="16"/>
      <c r="P10" s="16"/>
      <c r="Q10" s="16"/>
      <c r="R10" s="16"/>
    </row>
    <row r="11" spans="3:24" ht="20.100000000000001" customHeight="1">
      <c r="C11" s="159" t="s">
        <v>88</v>
      </c>
      <c r="D11" s="162">
        <v>158.22105048999998</v>
      </c>
      <c r="E11" s="162">
        <v>243.04700286000002</v>
      </c>
      <c r="F11" s="162">
        <v>243.52444651999997</v>
      </c>
      <c r="G11" s="162">
        <v>273.69850180999998</v>
      </c>
      <c r="H11" s="162">
        <v>273.26575397999994</v>
      </c>
      <c r="I11" s="162">
        <v>467.81734499999999</v>
      </c>
      <c r="J11" s="162">
        <v>491.39205700000002</v>
      </c>
      <c r="K11" s="162">
        <v>517.20143405532804</v>
      </c>
      <c r="L11" s="162">
        <v>546.55712428809602</v>
      </c>
      <c r="M11" s="162">
        <v>568.16496854000002</v>
      </c>
      <c r="N11" s="162">
        <v>594.99387271600006</v>
      </c>
      <c r="R11" s="77"/>
      <c r="X11" s="80"/>
    </row>
    <row r="12" spans="3:24" ht="20.100000000000001" customHeight="1">
      <c r="C12" s="159" t="s">
        <v>89</v>
      </c>
      <c r="D12" s="162">
        <v>1495.5960827700001</v>
      </c>
      <c r="E12" s="162">
        <v>1822.1066971800001</v>
      </c>
      <c r="F12" s="162">
        <v>1967.04965014</v>
      </c>
      <c r="G12" s="162">
        <v>2139.0919149599999</v>
      </c>
      <c r="H12" s="162">
        <v>2357.2104211700002</v>
      </c>
      <c r="I12" s="162">
        <f>2684.4857063618</f>
        <v>2684.4857063618001</v>
      </c>
      <c r="J12" s="8">
        <v>3090.9065120814334</v>
      </c>
      <c r="K12" s="8">
        <v>3268.5898229065601</v>
      </c>
      <c r="L12" s="8">
        <v>3509.0329795446187</v>
      </c>
      <c r="M12" s="8">
        <v>3986.1071112471909</v>
      </c>
      <c r="N12" s="8">
        <v>4433.2704184265804</v>
      </c>
      <c r="P12" s="39"/>
      <c r="Q12" s="8"/>
      <c r="R12" s="76"/>
      <c r="U12" s="80"/>
      <c r="X12" s="76"/>
    </row>
    <row r="13" spans="3:24" ht="20.100000000000001" customHeight="1">
      <c r="C13" s="160" t="s">
        <v>90</v>
      </c>
      <c r="D13" s="194">
        <v>0.10579129773926532</v>
      </c>
      <c r="E13" s="194">
        <v>0.10045899240878395</v>
      </c>
      <c r="F13" s="194">
        <v>9.3299346311333867E-2</v>
      </c>
      <c r="G13" s="194">
        <v>0.12795079065834253</v>
      </c>
      <c r="H13" s="195">
        <v>0.11592760303696802</v>
      </c>
      <c r="I13" s="195">
        <v>0.17426702771832225</v>
      </c>
      <c r="J13" s="195">
        <f>J10/J12</f>
        <v>0.15897991578823065</v>
      </c>
      <c r="K13" s="195">
        <f>K10/K12</f>
        <v>0.15823381399242439</v>
      </c>
      <c r="L13" s="195">
        <f>L10/L12</f>
        <v>0.15575719221625126</v>
      </c>
      <c r="M13" s="195">
        <v>0.14253630238306117</v>
      </c>
      <c r="N13" s="195">
        <v>0.13421104885525353</v>
      </c>
      <c r="O13" s="105"/>
      <c r="P13" s="39"/>
      <c r="Q13" s="316"/>
      <c r="R13" s="76"/>
      <c r="U13" s="105"/>
      <c r="X13" s="76"/>
    </row>
    <row r="14" spans="3:24" ht="20.100000000000001" customHeight="1">
      <c r="C14" s="160" t="s">
        <v>85</v>
      </c>
      <c r="D14" s="194">
        <v>0.10579129773926532</v>
      </c>
      <c r="E14" s="194">
        <v>0.13338790930089545</v>
      </c>
      <c r="F14" s="194">
        <v>0.12380188090456573</v>
      </c>
      <c r="G14" s="194">
        <v>0.12795079065834253</v>
      </c>
      <c r="H14" s="195">
        <v>0.11592760303696802</v>
      </c>
      <c r="I14" s="195">
        <v>0.17426702771832225</v>
      </c>
      <c r="J14" s="195">
        <f>J11/J12</f>
        <v>0.15897991578823065</v>
      </c>
      <c r="K14" s="195">
        <f>K10/K12</f>
        <v>0.15823381399242439</v>
      </c>
      <c r="L14" s="195">
        <f>L11/L12</f>
        <v>0.15575719221625126</v>
      </c>
      <c r="M14" s="195">
        <v>0.14253630238306117</v>
      </c>
      <c r="N14" s="195">
        <v>0.13421104885525353</v>
      </c>
      <c r="P14" s="39"/>
      <c r="Q14" s="8"/>
      <c r="R14" s="76"/>
      <c r="U14" s="105"/>
      <c r="X14" s="76"/>
    </row>
    <row r="15" spans="3:24" ht="20.100000000000001" customHeight="1">
      <c r="C15" s="196"/>
      <c r="D15" s="197"/>
      <c r="P15" s="39"/>
      <c r="Q15" s="8"/>
      <c r="R15" s="76"/>
      <c r="U15" s="80"/>
      <c r="X15" s="80"/>
    </row>
    <row r="16" spans="3:24" ht="20.100000000000001" customHeight="1">
      <c r="C16" s="154" t="s">
        <v>91</v>
      </c>
      <c r="D16" s="166"/>
      <c r="E16" s="174"/>
      <c r="F16" s="174"/>
      <c r="G16" s="174"/>
      <c r="H16" s="174"/>
      <c r="I16" s="174"/>
      <c r="J16" s="174"/>
      <c r="K16" s="174"/>
      <c r="L16" s="174"/>
      <c r="M16" s="174"/>
      <c r="N16" s="174"/>
      <c r="P16" s="39"/>
      <c r="Q16" s="8"/>
      <c r="R16" s="80"/>
      <c r="U16" s="80"/>
    </row>
    <row r="17" spans="3:21" ht="20.100000000000001" customHeight="1">
      <c r="C17" s="159" t="s">
        <v>87</v>
      </c>
      <c r="D17" s="162">
        <v>165.65793663999997</v>
      </c>
      <c r="E17" s="162">
        <v>192.19738102000002</v>
      </c>
      <c r="F17" s="162">
        <v>189.19406222999999</v>
      </c>
      <c r="G17" s="162">
        <v>281.27235760834009</v>
      </c>
      <c r="H17" s="162">
        <v>280.83960977999999</v>
      </c>
      <c r="I17" s="16">
        <v>476.38454054581001</v>
      </c>
      <c r="J17" s="16">
        <v>494.72039774157997</v>
      </c>
      <c r="K17" s="16">
        <v>521.89870408532795</v>
      </c>
      <c r="L17" s="16">
        <v>551.25439431809605</v>
      </c>
      <c r="M17" s="16">
        <v>574.20467375999999</v>
      </c>
      <c r="N17" s="16">
        <v>594.99387271600006</v>
      </c>
      <c r="P17" s="16"/>
      <c r="Q17" s="16"/>
      <c r="R17" s="16"/>
      <c r="U17" s="80"/>
    </row>
    <row r="18" spans="3:21" ht="20.100000000000001" customHeight="1">
      <c r="C18" s="159" t="s">
        <v>88</v>
      </c>
      <c r="D18" s="162">
        <v>165.65793663999997</v>
      </c>
      <c r="E18" s="162">
        <v>252.19738102000002</v>
      </c>
      <c r="F18" s="162">
        <v>249.19406222999999</v>
      </c>
      <c r="G18" s="162">
        <v>281.27235760834009</v>
      </c>
      <c r="H18" s="162">
        <v>280.83960977999999</v>
      </c>
      <c r="I18" s="16">
        <v>476.38454054581001</v>
      </c>
      <c r="J18" s="16">
        <v>494.72039774157997</v>
      </c>
      <c r="K18" s="16">
        <v>521.89870408532795</v>
      </c>
      <c r="L18" s="16">
        <v>551.25439431809605</v>
      </c>
      <c r="M18" s="16">
        <v>574.20467375999999</v>
      </c>
      <c r="N18" s="16">
        <v>594.99387271600006</v>
      </c>
      <c r="U18" s="80"/>
    </row>
    <row r="19" spans="3:21" ht="20.100000000000001" customHeight="1">
      <c r="C19" s="159" t="s">
        <v>89</v>
      </c>
      <c r="D19" s="162">
        <v>1504.1114154700001</v>
      </c>
      <c r="E19" s="162">
        <v>1831.5808391500002</v>
      </c>
      <c r="F19" s="162">
        <v>1974.51278475</v>
      </c>
      <c r="G19" s="162">
        <v>2141.7415616400003</v>
      </c>
      <c r="H19" s="162">
        <v>2360.8667358299999</v>
      </c>
      <c r="I19" s="16">
        <v>2687.7438707255301</v>
      </c>
      <c r="J19" s="8">
        <f>SUM(J25:J27)/1000</f>
        <v>3092.2748449686942</v>
      </c>
      <c r="K19" s="8">
        <v>3270.20111716462</v>
      </c>
      <c r="L19" s="8">
        <v>3511.2855266042102</v>
      </c>
      <c r="M19" s="8">
        <v>3988.2488734653698</v>
      </c>
      <c r="N19" s="8">
        <v>4433.2704184265804</v>
      </c>
    </row>
    <row r="20" spans="3:21" ht="20.100000000000001" customHeight="1">
      <c r="C20" s="160" t="s">
        <v>90</v>
      </c>
      <c r="D20" s="194">
        <v>0.11013674581296606</v>
      </c>
      <c r="E20" s="194">
        <v>0.10493524332193548</v>
      </c>
      <c r="F20" s="194">
        <v>9.5818099376831598E-2</v>
      </c>
      <c r="G20" s="194">
        <v>0.13132880392579244</v>
      </c>
      <c r="H20" s="195">
        <v>0.11895614670569975</v>
      </c>
      <c r="I20" s="198">
        <v>0.17724328040871518</v>
      </c>
      <c r="J20" s="195">
        <f>J17/J19</f>
        <v>0.159985907639005</v>
      </c>
      <c r="K20" s="195">
        <f>K17/K19</f>
        <v>0.15959223466287376</v>
      </c>
      <c r="L20" s="195">
        <f>L17/L19</f>
        <v>0.15699503504951881</v>
      </c>
      <c r="M20" s="195">
        <v>0.14397413300365991</v>
      </c>
      <c r="N20" s="195">
        <v>0.13421104885525353</v>
      </c>
      <c r="Q20" s="105"/>
    </row>
    <row r="21" spans="3:21" ht="20.100000000000001" customHeight="1">
      <c r="C21" s="160" t="s">
        <v>85</v>
      </c>
      <c r="D21" s="194">
        <v>0.11013674581296606</v>
      </c>
      <c r="E21" s="194">
        <v>0.1376938301762535</v>
      </c>
      <c r="F21" s="194">
        <v>0.12620534247974055</v>
      </c>
      <c r="G21" s="194">
        <v>0.13132880392579244</v>
      </c>
      <c r="H21" s="195">
        <v>0.11895614670569975</v>
      </c>
      <c r="I21" s="198">
        <v>0.17724328040871518</v>
      </c>
      <c r="J21" s="195">
        <f>J18/J19</f>
        <v>0.159985907639005</v>
      </c>
      <c r="K21" s="195">
        <f>K18/K19</f>
        <v>0.15959223466287376</v>
      </c>
      <c r="L21" s="195">
        <f>L18/L19</f>
        <v>0.15699503504951881</v>
      </c>
      <c r="M21" s="195">
        <v>0.14397413300365991</v>
      </c>
      <c r="N21" s="195">
        <v>0.13421104885525353</v>
      </c>
    </row>
    <row r="22" spans="3:21" ht="20.100000000000001" customHeight="1">
      <c r="C22" s="159"/>
      <c r="D22" s="162"/>
    </row>
    <row r="23" spans="3:21" ht="27.75" customHeight="1">
      <c r="C23" s="196" t="s">
        <v>279</v>
      </c>
      <c r="D23" s="197"/>
    </row>
    <row r="24" spans="3:21" ht="20.100000000000001" customHeight="1">
      <c r="C24" s="178" t="s">
        <v>14</v>
      </c>
      <c r="D24" s="199"/>
      <c r="E24" s="200"/>
      <c r="F24" s="200"/>
      <c r="G24" s="200"/>
      <c r="H24" s="200"/>
      <c r="I24" s="200"/>
      <c r="J24" s="200"/>
      <c r="K24" s="200"/>
      <c r="L24" s="200"/>
      <c r="M24" s="200"/>
      <c r="N24" s="200"/>
      <c r="P24" s="148"/>
    </row>
    <row r="25" spans="3:21" ht="20.100000000000001" customHeight="1">
      <c r="C25" s="5" t="s">
        <v>92</v>
      </c>
      <c r="D25" s="201">
        <v>1317268.9111656905</v>
      </c>
      <c r="E25" s="201">
        <v>1613851.7831731599</v>
      </c>
      <c r="F25" s="201">
        <v>1731049.96593797</v>
      </c>
      <c r="G25" s="201">
        <v>1904197.2048347299</v>
      </c>
      <c r="H25" s="201">
        <v>2092230.73673396</v>
      </c>
      <c r="I25" s="201">
        <v>2314899.8023533206</v>
      </c>
      <c r="J25" s="201">
        <v>2716191.1047841287</v>
      </c>
      <c r="K25" s="201">
        <v>2899909.4273559777</v>
      </c>
      <c r="L25" s="201">
        <v>3157299.0874667433</v>
      </c>
      <c r="M25" s="201">
        <v>3540912.1831666902</v>
      </c>
      <c r="N25" s="201">
        <v>4085541.6423190814</v>
      </c>
      <c r="P25" s="148"/>
      <c r="Q25" s="148"/>
      <c r="R25" s="79"/>
    </row>
    <row r="26" spans="3:21" ht="20.100000000000001" customHeight="1">
      <c r="C26" s="5" t="s">
        <v>93</v>
      </c>
      <c r="D26" s="201">
        <v>137653.01264561931</v>
      </c>
      <c r="E26" s="201">
        <v>116218.98258431598</v>
      </c>
      <c r="F26" s="201">
        <v>141952.74540806381</v>
      </c>
      <c r="G26" s="201">
        <v>136034.28341641853</v>
      </c>
      <c r="H26" s="201">
        <v>167125.92570399516</v>
      </c>
      <c r="I26" s="201">
        <v>161132.54459313108</v>
      </c>
      <c r="J26" s="201">
        <v>165287.06756057197</v>
      </c>
      <c r="K26" s="201">
        <v>159495.01718465012</v>
      </c>
      <c r="L26" s="201">
        <v>143189.76651746401</v>
      </c>
      <c r="M26" s="201">
        <v>107380.38989074031</v>
      </c>
      <c r="N26" s="201">
        <v>133482.56078964623</v>
      </c>
      <c r="P26" s="148"/>
      <c r="R26" s="79"/>
    </row>
    <row r="27" spans="3:21" ht="20.100000000000001" customHeight="1">
      <c r="C27" s="5" t="s">
        <v>94</v>
      </c>
      <c r="D27" s="201">
        <v>49189.49166</v>
      </c>
      <c r="E27" s="201">
        <v>101510.073394248</v>
      </c>
      <c r="F27" s="201">
        <v>101510.073394248</v>
      </c>
      <c r="G27" s="201">
        <v>101510.073394248</v>
      </c>
      <c r="H27" s="201">
        <v>101510.073394248</v>
      </c>
      <c r="I27" s="201">
        <v>210796.67262399313</v>
      </c>
      <c r="J27" s="201">
        <v>210796.67262399313</v>
      </c>
      <c r="K27" s="201">
        <v>210796.67262399313</v>
      </c>
      <c r="L27" s="201">
        <v>210796.67262399313</v>
      </c>
      <c r="M27" s="201">
        <v>339956.30040794302</v>
      </c>
      <c r="N27" s="201">
        <v>214246.21531785117</v>
      </c>
      <c r="P27" s="148"/>
      <c r="R27" s="79"/>
    </row>
    <row r="28" spans="3:21">
      <c r="O28" s="16"/>
      <c r="P28" s="148"/>
      <c r="R28" s="79"/>
    </row>
    <row r="29" spans="3:21">
      <c r="G29" s="43"/>
      <c r="H29" s="43"/>
      <c r="I29" s="43"/>
      <c r="J29" s="43"/>
      <c r="K29" s="43"/>
      <c r="L29" s="43"/>
      <c r="M29" s="43"/>
      <c r="N29" s="43"/>
      <c r="O29" s="105"/>
      <c r="P29" s="148"/>
      <c r="R29" s="79"/>
    </row>
    <row r="30" spans="3:21">
      <c r="E30" s="43"/>
      <c r="F30" s="43"/>
      <c r="G30" s="43"/>
      <c r="H30" s="43"/>
      <c r="I30" s="108"/>
      <c r="J30" s="108"/>
      <c r="K30" s="108"/>
      <c r="L30" s="108"/>
      <c r="M30" s="108"/>
      <c r="N30" s="108"/>
      <c r="O30" s="148"/>
      <c r="Q30" s="65"/>
    </row>
    <row r="31" spans="3:21">
      <c r="I31" s="43"/>
      <c r="J31" s="43"/>
      <c r="K31" s="43"/>
      <c r="L31" s="43"/>
      <c r="M31" s="43"/>
      <c r="N31" s="43"/>
      <c r="O31" s="43"/>
      <c r="Q31" s="74"/>
    </row>
    <row r="32" spans="3:21">
      <c r="J32" s="43"/>
      <c r="K32" s="43"/>
      <c r="L32" s="43"/>
      <c r="M32" s="43"/>
      <c r="N32" s="43"/>
      <c r="Q32" s="74"/>
    </row>
    <row r="33" spans="5:17">
      <c r="J33" s="43"/>
      <c r="K33" s="43"/>
      <c r="L33" s="43"/>
      <c r="M33" s="43"/>
      <c r="N33" s="318"/>
      <c r="O33" s="71"/>
      <c r="Q33" s="74"/>
    </row>
    <row r="34" spans="5:17">
      <c r="I34" s="43"/>
      <c r="J34" s="43"/>
      <c r="K34" s="43"/>
      <c r="L34" s="43"/>
      <c r="M34" s="43"/>
      <c r="N34" s="43"/>
      <c r="Q34" s="74"/>
    </row>
    <row r="35" spans="5:17">
      <c r="J35" s="43"/>
      <c r="K35" s="43"/>
      <c r="L35" s="43"/>
      <c r="M35" s="43"/>
      <c r="N35" s="43"/>
      <c r="Q35" s="74"/>
    </row>
    <row r="36" spans="5:17">
      <c r="I36" s="43"/>
      <c r="J36" s="43"/>
      <c r="K36" s="43"/>
      <c r="L36" s="43"/>
      <c r="M36" s="43"/>
      <c r="N36" s="318"/>
      <c r="Q36" s="106"/>
    </row>
    <row r="37" spans="5:17">
      <c r="J37" s="43"/>
      <c r="K37" s="43"/>
      <c r="L37" s="43"/>
      <c r="M37" s="43"/>
      <c r="N37" s="43"/>
      <c r="Q37" s="16"/>
    </row>
    <row r="38" spans="5:17">
      <c r="J38" s="107"/>
      <c r="N38" s="43"/>
    </row>
    <row r="39" spans="5:17">
      <c r="E39" s="43"/>
      <c r="F39" s="43"/>
      <c r="G39" s="43"/>
      <c r="H39" s="43"/>
      <c r="I39" s="43"/>
      <c r="J39" s="107"/>
      <c r="Q39" s="79"/>
    </row>
    <row r="40" spans="5:17">
      <c r="I40" s="43"/>
      <c r="J40" s="107"/>
      <c r="Q40" s="74"/>
    </row>
    <row r="41" spans="5:17">
      <c r="J41" s="107"/>
      <c r="Q41" s="106"/>
    </row>
    <row r="42" spans="5:17">
      <c r="J42" s="107"/>
      <c r="Q42" s="106"/>
    </row>
    <row r="43" spans="5:17">
      <c r="Q43" s="79"/>
    </row>
  </sheetData>
  <hyperlinks>
    <hyperlink ref="P6" location="Cover!A1" display="cover" xr:uid="{A545F7A1-2612-4F4F-AC93-9D809B6FDFC6}"/>
  </hyperlinks>
  <pageMargins left="0.7" right="0.7" top="0.75" bottom="0.75" header="0.3" footer="0.3"/>
  <pageSetup paperSize="9" scale="6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D7D19-F842-4D7D-9349-8F9B5DB6DE91}">
  <sheetPr codeName="Sheet13">
    <tabColor theme="5"/>
  </sheetPr>
  <dimension ref="C1:W82"/>
  <sheetViews>
    <sheetView view="pageBreakPreview" zoomScale="85" zoomScaleNormal="85" zoomScaleSheetLayoutView="85" workbookViewId="0">
      <pane ySplit="7" topLeftCell="A8" activePane="bottomLeft" state="frozen"/>
      <selection pane="bottomLeft" activeCell="O6" sqref="O6"/>
    </sheetView>
  </sheetViews>
  <sheetFormatPr defaultColWidth="9.42578125" defaultRowHeight="12.75"/>
  <cols>
    <col min="1" max="1" width="5.42578125" style="216" customWidth="1"/>
    <col min="2" max="2" width="4.5703125" style="216" customWidth="1"/>
    <col min="3" max="3" width="40.42578125" style="216" customWidth="1"/>
    <col min="4" max="4" width="15.42578125" style="216" customWidth="1"/>
    <col min="5" max="5" width="14.42578125" style="216" customWidth="1"/>
    <col min="6" max="6" width="12" style="241" customWidth="1"/>
    <col min="7" max="7" width="14.42578125" style="241" customWidth="1"/>
    <col min="8" max="13" width="14.42578125" style="216" customWidth="1"/>
    <col min="14" max="14" width="5.7109375" style="216" customWidth="1"/>
    <col min="15" max="15" width="11" style="216" bestFit="1" customWidth="1"/>
    <col min="16" max="18" width="9.42578125" style="216"/>
    <col min="19" max="19" width="11" style="216" bestFit="1" customWidth="1"/>
    <col min="20" max="16384" width="9.42578125" style="216"/>
  </cols>
  <sheetData>
    <row r="1" spans="3:18" ht="18.75" customHeight="1">
      <c r="C1" s="214"/>
      <c r="D1" s="214"/>
      <c r="E1" s="214"/>
      <c r="F1" s="215"/>
      <c r="G1" s="215"/>
      <c r="H1" s="214"/>
      <c r="I1" s="214"/>
      <c r="J1" s="214"/>
      <c r="K1" s="214"/>
      <c r="L1" s="214"/>
      <c r="M1" s="214"/>
    </row>
    <row r="2" spans="3:18" ht="15.75" customHeight="1">
      <c r="C2" s="214"/>
      <c r="D2" s="214"/>
      <c r="E2" s="214"/>
      <c r="F2" s="215"/>
      <c r="G2" s="215"/>
      <c r="H2" s="214"/>
      <c r="I2" s="214"/>
      <c r="J2" s="214"/>
      <c r="K2" s="214"/>
      <c r="L2" s="214"/>
      <c r="M2" s="214"/>
    </row>
    <row r="3" spans="3:18">
      <c r="C3" s="214"/>
      <c r="D3" s="214"/>
      <c r="E3" s="214"/>
      <c r="F3" s="215"/>
      <c r="G3" s="215"/>
      <c r="H3" s="214"/>
      <c r="I3" s="214"/>
      <c r="J3" s="214"/>
      <c r="K3" s="214"/>
      <c r="L3" s="214"/>
      <c r="M3" s="214"/>
    </row>
    <row r="4" spans="3:18" ht="23.25" customHeight="1">
      <c r="C4" s="217"/>
      <c r="D4" s="217"/>
      <c r="E4" s="217"/>
      <c r="F4" s="218"/>
      <c r="G4" s="218"/>
      <c r="H4" s="217"/>
      <c r="I4" s="217"/>
      <c r="J4" s="217"/>
      <c r="K4" s="217"/>
      <c r="L4" s="217"/>
      <c r="M4" s="217"/>
    </row>
    <row r="5" spans="3:18" ht="23.25" customHeight="1">
      <c r="C5" s="219" t="s">
        <v>110</v>
      </c>
      <c r="D5" s="217"/>
      <c r="E5" s="217"/>
      <c r="F5" s="218"/>
      <c r="G5" s="218"/>
      <c r="H5" s="217"/>
      <c r="I5" s="217"/>
      <c r="J5" s="217"/>
      <c r="K5" s="217"/>
      <c r="L5" s="217"/>
      <c r="M5" s="217"/>
      <c r="O5" s="220"/>
    </row>
    <row r="6" spans="3:18" ht="23.25" customHeight="1">
      <c r="C6" s="217"/>
      <c r="D6" s="217"/>
      <c r="E6" s="217"/>
      <c r="F6" s="218"/>
      <c r="G6" s="218"/>
      <c r="H6" s="217"/>
      <c r="I6" s="217"/>
      <c r="J6" s="217"/>
      <c r="K6" s="217"/>
      <c r="L6" s="217"/>
      <c r="M6" s="217"/>
      <c r="O6" s="140" t="s">
        <v>95</v>
      </c>
    </row>
    <row r="7" spans="3:18">
      <c r="C7" s="222" t="s">
        <v>9</v>
      </c>
      <c r="D7" s="223" t="s">
        <v>6</v>
      </c>
      <c r="E7" s="223" t="s">
        <v>2</v>
      </c>
      <c r="F7" s="223" t="s">
        <v>7</v>
      </c>
      <c r="G7" s="223" t="s">
        <v>8</v>
      </c>
      <c r="H7" s="223" t="s">
        <v>96</v>
      </c>
      <c r="I7" s="223" t="s">
        <v>196</v>
      </c>
      <c r="J7" s="223" t="s">
        <v>204</v>
      </c>
      <c r="K7" s="223" t="s">
        <v>275</v>
      </c>
      <c r="L7" s="223" t="s">
        <v>280</v>
      </c>
      <c r="M7" s="223" t="s">
        <v>290</v>
      </c>
    </row>
    <row r="9" spans="3:18" ht="20.100000000000001" customHeight="1">
      <c r="C9" s="224" t="s">
        <v>30</v>
      </c>
      <c r="D9" s="225">
        <v>1693.3118877585146</v>
      </c>
      <c r="E9" s="225">
        <v>1872.4236681485659</v>
      </c>
      <c r="F9" s="225">
        <v>2044.3775216206895</v>
      </c>
      <c r="G9" s="225">
        <v>2235.6603325871356</v>
      </c>
      <c r="H9" s="226">
        <v>2458.0230511255099</v>
      </c>
      <c r="I9" s="226">
        <v>2793.0969606793333</v>
      </c>
      <c r="J9" s="226">
        <v>3061.886</v>
      </c>
      <c r="K9" s="226">
        <v>3306.7412185499998</v>
      </c>
      <c r="L9" s="226">
        <v>3657.4984178900004</v>
      </c>
      <c r="M9" s="226">
        <v>3969.6604677708465</v>
      </c>
      <c r="P9" s="227"/>
    </row>
    <row r="10" spans="3:18" ht="20.100000000000001" customHeight="1">
      <c r="C10" s="228" t="s">
        <v>101</v>
      </c>
      <c r="D10" s="229">
        <v>1608.5829999999999</v>
      </c>
      <c r="E10" s="229">
        <v>1783.261</v>
      </c>
      <c r="F10" s="229">
        <v>1935.4430000000002</v>
      </c>
      <c r="G10" s="229">
        <v>2114.4879999999998</v>
      </c>
      <c r="H10" s="230">
        <v>2327.1235066316776</v>
      </c>
      <c r="I10" s="231">
        <v>2651.4</v>
      </c>
      <c r="J10" s="232">
        <v>2906.8670000000002</v>
      </c>
      <c r="K10" s="232">
        <v>3145.17011361</v>
      </c>
      <c r="L10" s="232">
        <v>3489.8440572200002</v>
      </c>
      <c r="M10" s="232">
        <v>3795.2487785108465</v>
      </c>
      <c r="P10" s="233"/>
      <c r="Q10" s="233"/>
      <c r="R10" s="234"/>
    </row>
    <row r="11" spans="3:18" ht="20.100000000000001" customHeight="1">
      <c r="C11" s="228" t="s">
        <v>24</v>
      </c>
      <c r="D11" s="235">
        <v>59.311001956198112</v>
      </c>
      <c r="E11" s="235">
        <v>66.147483340306806</v>
      </c>
      <c r="F11" s="235">
        <v>79.370351294142992</v>
      </c>
      <c r="G11" s="235">
        <v>86.87901227611151</v>
      </c>
      <c r="H11" s="230">
        <v>98.198219040386192</v>
      </c>
      <c r="I11" s="236">
        <v>103.69810244031264</v>
      </c>
      <c r="J11" s="232">
        <v>114.06</v>
      </c>
      <c r="K11" s="232">
        <v>121.66891403999998</v>
      </c>
      <c r="L11" s="232">
        <v>132.64080899999999</v>
      </c>
      <c r="M11" s="232">
        <v>142.11131099000002</v>
      </c>
      <c r="P11" s="233"/>
      <c r="R11" s="234"/>
    </row>
    <row r="12" spans="3:18" ht="20.100000000000001" customHeight="1">
      <c r="C12" s="228" t="s">
        <v>111</v>
      </c>
      <c r="D12" s="235">
        <v>25.417885802316427</v>
      </c>
      <c r="E12" s="235">
        <v>23.01518480825915</v>
      </c>
      <c r="F12" s="235">
        <v>29.564170326546389</v>
      </c>
      <c r="G12" s="235">
        <v>34.493320311024199</v>
      </c>
      <c r="H12" s="230">
        <v>32.701325453442614</v>
      </c>
      <c r="I12" s="236">
        <v>38</v>
      </c>
      <c r="J12" s="232">
        <v>40.959000000000003</v>
      </c>
      <c r="K12" s="232">
        <v>39.902190900000001</v>
      </c>
      <c r="L12" s="232">
        <v>35.013551670000005</v>
      </c>
      <c r="M12" s="232">
        <v>32.30037827000001</v>
      </c>
      <c r="P12" s="233"/>
      <c r="R12" s="234"/>
    </row>
    <row r="13" spans="3:18" ht="20.100000000000001" customHeight="1">
      <c r="C13" s="228"/>
      <c r="D13" s="237"/>
      <c r="E13" s="238"/>
      <c r="F13" s="239"/>
      <c r="G13" s="239"/>
      <c r="H13" s="228"/>
      <c r="I13" s="240"/>
      <c r="J13" s="241"/>
      <c r="K13" s="241"/>
      <c r="L13" s="241"/>
      <c r="M13" s="241"/>
      <c r="P13" s="233"/>
      <c r="R13" s="234"/>
    </row>
    <row r="14" spans="3:18" ht="20.100000000000001" customHeight="1">
      <c r="C14" s="224" t="s">
        <v>112</v>
      </c>
      <c r="D14" s="225">
        <v>7.6353742314136035</v>
      </c>
      <c r="E14" s="225">
        <v>10.236485569999999</v>
      </c>
      <c r="F14" s="225">
        <v>10.971320352833693</v>
      </c>
      <c r="G14" s="225">
        <v>11.006102846907602</v>
      </c>
      <c r="H14" s="226">
        <v>11.127818040000001</v>
      </c>
      <c r="I14" s="242">
        <v>30.9626938</v>
      </c>
      <c r="J14" s="242">
        <v>31.611447390000002</v>
      </c>
      <c r="K14" s="242">
        <v>30.284339860000003</v>
      </c>
      <c r="L14" s="242">
        <v>31.165553410000001</v>
      </c>
      <c r="M14" s="242">
        <v>35.652604940000003</v>
      </c>
      <c r="N14" s="243"/>
      <c r="O14" s="238"/>
      <c r="P14" s="244"/>
      <c r="Q14" s="233"/>
      <c r="R14" s="234"/>
    </row>
    <row r="15" spans="3:18" ht="20.100000000000001" customHeight="1">
      <c r="C15" s="228" t="s">
        <v>101</v>
      </c>
      <c r="D15" s="229">
        <v>5.7583410257379279</v>
      </c>
      <c r="E15" s="229">
        <v>8.3304438300000001</v>
      </c>
      <c r="F15" s="229">
        <v>9.0717147049958555</v>
      </c>
      <c r="G15" s="229">
        <v>9.1220458896103054</v>
      </c>
      <c r="H15" s="230">
        <v>9.3178647800000007</v>
      </c>
      <c r="I15" s="231">
        <v>29.16590661</v>
      </c>
      <c r="J15" s="231">
        <v>31.547000000000001</v>
      </c>
      <c r="K15" s="231">
        <v>30.220127490000003</v>
      </c>
      <c r="L15" s="231">
        <v>31.146269100000001</v>
      </c>
      <c r="M15" s="231">
        <v>35.631495340000001</v>
      </c>
      <c r="P15" s="233"/>
      <c r="R15" s="234"/>
    </row>
    <row r="16" spans="3:18" ht="20.100000000000001" customHeight="1">
      <c r="C16" s="228" t="s">
        <v>24</v>
      </c>
      <c r="D16" s="229">
        <v>0</v>
      </c>
      <c r="E16" s="229">
        <v>0</v>
      </c>
      <c r="F16" s="229">
        <v>0</v>
      </c>
      <c r="G16" s="229">
        <v>9.01099E-3</v>
      </c>
      <c r="H16" s="230">
        <v>8.5337099999999999E-3</v>
      </c>
      <c r="I16" s="231">
        <v>8.1605699999999989E-3</v>
      </c>
      <c r="J16" s="231">
        <v>0</v>
      </c>
      <c r="K16" s="231">
        <v>0</v>
      </c>
      <c r="L16" s="231">
        <v>0</v>
      </c>
      <c r="M16" s="231">
        <v>0</v>
      </c>
      <c r="R16" s="234"/>
    </row>
    <row r="17" spans="3:22" ht="20.100000000000001" customHeight="1">
      <c r="C17" s="228" t="s">
        <v>111</v>
      </c>
      <c r="D17" s="229">
        <v>1.8770332056756756</v>
      </c>
      <c r="E17" s="229">
        <v>1.9060417399999998</v>
      </c>
      <c r="F17" s="229">
        <v>1.8996056478378378</v>
      </c>
      <c r="G17" s="229">
        <v>1.740459672973</v>
      </c>
      <c r="H17" s="230">
        <v>1.8014195499999999</v>
      </c>
      <c r="I17" s="231">
        <v>1.7886266199999998</v>
      </c>
      <c r="J17" s="231">
        <v>6.4000000000000001E-2</v>
      </c>
      <c r="K17" s="231">
        <v>6.4212370000000005E-2</v>
      </c>
      <c r="L17" s="231">
        <v>1.9284309999999999E-2</v>
      </c>
      <c r="M17" s="231">
        <v>2.1109600000000003E-2</v>
      </c>
      <c r="R17" s="234"/>
    </row>
    <row r="18" spans="3:22" ht="20.100000000000001" customHeight="1">
      <c r="D18" s="245"/>
      <c r="E18" s="245"/>
      <c r="F18" s="245"/>
      <c r="G18" s="245"/>
      <c r="H18" s="230"/>
      <c r="I18" s="240"/>
      <c r="J18" s="241"/>
      <c r="K18" s="241"/>
      <c r="L18" s="241"/>
      <c r="M18" s="241"/>
      <c r="R18" s="234"/>
    </row>
    <row r="19" spans="3:22" ht="20.100000000000001" customHeight="1">
      <c r="C19" s="224" t="s">
        <v>113</v>
      </c>
      <c r="D19" s="246">
        <v>4.5091363774223351E-3</v>
      </c>
      <c r="E19" s="246">
        <v>5.4669708272389742E-3</v>
      </c>
      <c r="F19" s="247">
        <v>5.3665823639736212E-3</v>
      </c>
      <c r="G19" s="247">
        <v>4.9229763065891117E-3</v>
      </c>
      <c r="H19" s="247">
        <v>4.5271414500790298E-3</v>
      </c>
      <c r="I19" s="247">
        <v>1.1091969113494417E-2</v>
      </c>
      <c r="J19" s="247">
        <v>1.0324175161975332E-2</v>
      </c>
      <c r="K19" s="247">
        <v>9.1616613559982324E-3</v>
      </c>
      <c r="L19" s="247">
        <v>8.5219788385075303E-3</v>
      </c>
      <c r="M19" s="247">
        <v>8.9812731414837203E-3</v>
      </c>
      <c r="R19" s="234"/>
    </row>
    <row r="20" spans="3:22" ht="20.100000000000001" customHeight="1">
      <c r="C20" s="228" t="s">
        <v>101</v>
      </c>
      <c r="D20" s="248">
        <v>3.5797599662174277E-3</v>
      </c>
      <c r="E20" s="248">
        <v>4.6714663921882437E-3</v>
      </c>
      <c r="F20" s="248">
        <v>4.6871515745986088E-3</v>
      </c>
      <c r="G20" s="248">
        <v>4.3140684125945886E-3</v>
      </c>
      <c r="H20" s="249">
        <v>4.0040267538214392E-3</v>
      </c>
      <c r="I20" s="249">
        <v>1.1004417339278516E-2</v>
      </c>
      <c r="J20" s="250">
        <v>1.0852577706513575E-2</v>
      </c>
      <c r="K20" s="250">
        <v>9.6120438208050565E-3</v>
      </c>
      <c r="L20" s="250">
        <v>8.9258823967277908E-3</v>
      </c>
      <c r="M20" s="250">
        <v>9.3884478777122062E-3</v>
      </c>
      <c r="R20" s="234"/>
    </row>
    <row r="21" spans="3:22" ht="20.100000000000001" customHeight="1">
      <c r="C21" s="228" t="s">
        <v>24</v>
      </c>
      <c r="D21" s="248">
        <v>0</v>
      </c>
      <c r="E21" s="248">
        <v>0</v>
      </c>
      <c r="F21" s="248">
        <v>0</v>
      </c>
      <c r="G21" s="248">
        <v>1.0371883569949019E-4</v>
      </c>
      <c r="H21" s="249">
        <v>8.6902899903819257E-5</v>
      </c>
      <c r="I21" s="249">
        <v>7.8695461227915172E-5</v>
      </c>
      <c r="J21" s="250">
        <v>0</v>
      </c>
      <c r="K21" s="250">
        <v>0</v>
      </c>
      <c r="L21" s="250">
        <v>0</v>
      </c>
      <c r="M21" s="250">
        <v>0</v>
      </c>
      <c r="R21" s="234"/>
    </row>
    <row r="22" spans="3:22" ht="20.100000000000001" customHeight="1">
      <c r="C22" s="228" t="s">
        <v>111</v>
      </c>
      <c r="D22" s="248">
        <v>7.3846944638669143E-2</v>
      </c>
      <c r="E22" s="248">
        <v>8.281670366235791E-2</v>
      </c>
      <c r="F22" s="248">
        <v>6.4253643070515509E-2</v>
      </c>
      <c r="G22" s="248">
        <v>5.0457875822894974E-2</v>
      </c>
      <c r="H22" s="249">
        <v>5.5087049990212446E-2</v>
      </c>
      <c r="I22" s="249">
        <v>4.7860493836951977E-2</v>
      </c>
      <c r="J22" s="250">
        <v>1.5625381479040016E-3</v>
      </c>
      <c r="K22" s="250">
        <v>1.6094704622468651E-3</v>
      </c>
      <c r="L22" s="250">
        <v>5.5089290355411779E-4</v>
      </c>
      <c r="M22" s="250">
        <v>6.5354033391015157E-4</v>
      </c>
      <c r="O22" s="245"/>
      <c r="R22" s="234"/>
    </row>
    <row r="23" spans="3:22" ht="20.100000000000001" customHeight="1">
      <c r="C23" s="251" t="s">
        <v>194</v>
      </c>
      <c r="D23" s="252"/>
      <c r="E23" s="253"/>
      <c r="F23" s="239"/>
      <c r="G23" s="252"/>
      <c r="H23" s="252"/>
      <c r="I23" s="254"/>
      <c r="J23" s="239"/>
      <c r="K23" s="239"/>
      <c r="L23" s="239"/>
      <c r="M23" s="239"/>
      <c r="R23" s="234"/>
    </row>
    <row r="24" spans="3:22" ht="20.100000000000001" customHeight="1">
      <c r="C24" s="224" t="s">
        <v>114</v>
      </c>
      <c r="D24" s="255">
        <v>3.1682518547449905</v>
      </c>
      <c r="E24" s="255">
        <v>5.88013487</v>
      </c>
      <c r="F24" s="255">
        <v>6.5843967708863866</v>
      </c>
      <c r="G24" s="255">
        <v>6.6990232173066273</v>
      </c>
      <c r="H24" s="255">
        <v>7.116095210000001</v>
      </c>
      <c r="I24" s="256">
        <v>16.59481843</v>
      </c>
      <c r="J24" s="256">
        <v>18.874076859999999</v>
      </c>
      <c r="K24" s="255">
        <v>29.479090580000001</v>
      </c>
      <c r="L24" s="255">
        <v>15.564385939999999</v>
      </c>
      <c r="M24" s="255">
        <v>16.271571659999999</v>
      </c>
      <c r="R24" s="234"/>
    </row>
    <row r="25" spans="3:22" ht="20.100000000000001" customHeight="1">
      <c r="C25" s="228" t="s">
        <v>101</v>
      </c>
      <c r="D25" s="235">
        <v>2.9004320147449905</v>
      </c>
      <c r="E25" s="235">
        <v>4.5531055</v>
      </c>
      <c r="F25" s="235">
        <v>4.6665492130485484</v>
      </c>
      <c r="G25" s="235">
        <v>4.94688241000933</v>
      </c>
      <c r="H25" s="257">
        <v>5.318068610000001</v>
      </c>
      <c r="I25" s="236">
        <v>16.536175570000001</v>
      </c>
      <c r="J25" s="232">
        <v>18.811508929999999</v>
      </c>
      <c r="K25" s="232">
        <v>29.414878210000001</v>
      </c>
      <c r="L25" s="232">
        <v>15.54594</v>
      </c>
      <c r="M25" s="232">
        <v>16.251149779999999</v>
      </c>
    </row>
    <row r="26" spans="3:22" ht="20.100000000000001" customHeight="1">
      <c r="C26" s="228" t="s">
        <v>24</v>
      </c>
      <c r="D26" s="235">
        <v>0</v>
      </c>
      <c r="E26" s="235">
        <v>0</v>
      </c>
      <c r="F26" s="235">
        <v>0</v>
      </c>
      <c r="G26" s="235">
        <v>0</v>
      </c>
      <c r="H26" s="257">
        <v>0</v>
      </c>
      <c r="I26" s="236">
        <v>0</v>
      </c>
      <c r="J26" s="232">
        <v>0</v>
      </c>
      <c r="K26" s="232">
        <v>0</v>
      </c>
      <c r="L26" s="232">
        <v>0</v>
      </c>
      <c r="M26" s="232">
        <v>0</v>
      </c>
      <c r="P26" s="244"/>
      <c r="Q26" s="244"/>
      <c r="R26" s="244"/>
      <c r="S26" s="244"/>
      <c r="T26" s="244"/>
      <c r="U26" s="244"/>
      <c r="V26" s="244"/>
    </row>
    <row r="27" spans="3:22" ht="20.100000000000001" customHeight="1">
      <c r="C27" s="228" t="s">
        <v>111</v>
      </c>
      <c r="D27" s="235">
        <v>0.26781983999999998</v>
      </c>
      <c r="E27" s="235">
        <v>1.32702937</v>
      </c>
      <c r="F27" s="235">
        <v>1.917847557837838</v>
      </c>
      <c r="G27" s="235">
        <v>1.752140807297297</v>
      </c>
      <c r="H27" s="257">
        <v>1.7980265999999998</v>
      </c>
      <c r="I27" s="236">
        <v>5.8642859999999998E-2</v>
      </c>
      <c r="J27" s="232">
        <v>6.2567929999999994E-2</v>
      </c>
      <c r="K27" s="232">
        <v>6.4212370000000005E-2</v>
      </c>
      <c r="L27" s="232">
        <v>1.8445939999999997E-2</v>
      </c>
      <c r="M27" s="232">
        <v>2.0421880000000003E-2</v>
      </c>
      <c r="R27" s="234"/>
    </row>
    <row r="28" spans="3:22" ht="20.100000000000001" customHeight="1">
      <c r="C28" s="251"/>
      <c r="D28" s="245"/>
      <c r="E28" s="245"/>
      <c r="F28" s="245"/>
      <c r="G28" s="245"/>
      <c r="H28" s="230"/>
      <c r="I28" s="254"/>
      <c r="J28" s="239"/>
      <c r="K28" s="239"/>
      <c r="L28" s="239"/>
      <c r="M28" s="239"/>
      <c r="R28" s="234"/>
    </row>
    <row r="29" spans="3:22" ht="20.100000000000001" customHeight="1">
      <c r="C29" s="224" t="s">
        <v>115</v>
      </c>
      <c r="D29" s="246">
        <v>1.8710385710094413E-3</v>
      </c>
      <c r="E29" s="246">
        <v>3.1403869594396976E-3</v>
      </c>
      <c r="F29" s="246">
        <v>3.2207342828082831E-3</v>
      </c>
      <c r="G29" s="246">
        <v>2.9964405234825763E-3</v>
      </c>
      <c r="H29" s="246">
        <v>2.8950482001141552E-3</v>
      </c>
      <c r="I29" s="246">
        <v>5.9448707744417231E-3</v>
      </c>
      <c r="J29" s="246">
        <v>6.1641997317992891E-3</v>
      </c>
      <c r="K29" s="247">
        <v>8.9180562041400076E-3</v>
      </c>
      <c r="L29" s="247">
        <v>4.2559606072159317E-3</v>
      </c>
      <c r="M29" s="247">
        <v>4.099687757562435E-3</v>
      </c>
      <c r="R29" s="234"/>
    </row>
    <row r="30" spans="3:22" ht="20.100000000000001" customHeight="1">
      <c r="C30" s="228" t="s">
        <v>101</v>
      </c>
      <c r="D30" s="258">
        <v>1.8030975179676714E-3</v>
      </c>
      <c r="E30" s="258">
        <v>2.5532468326285385E-3</v>
      </c>
      <c r="F30" s="258">
        <v>2.4111013411650707E-3</v>
      </c>
      <c r="G30" s="258">
        <v>2.3395178454591989E-3</v>
      </c>
      <c r="H30" s="259">
        <v>2.2852541323418944E-3</v>
      </c>
      <c r="I30" s="249">
        <v>6.2391675184706973E-3</v>
      </c>
      <c r="J30" s="250">
        <v>6.4714033803404134E-3</v>
      </c>
      <c r="K30" s="250">
        <v>9.355920104298799E-3</v>
      </c>
      <c r="L30" s="250">
        <v>4.4551477976727026E-3</v>
      </c>
      <c r="M30" s="250">
        <v>4.2819722048304072E-3</v>
      </c>
      <c r="R30" s="234"/>
    </row>
    <row r="31" spans="3:22" ht="20.100000000000001" customHeight="1">
      <c r="C31" s="228" t="s">
        <v>24</v>
      </c>
      <c r="D31" s="258">
        <v>0</v>
      </c>
      <c r="E31" s="258">
        <v>0</v>
      </c>
      <c r="F31" s="258">
        <v>0</v>
      </c>
      <c r="G31" s="258">
        <v>0</v>
      </c>
      <c r="H31" s="259">
        <v>0</v>
      </c>
      <c r="I31" s="249">
        <v>0</v>
      </c>
      <c r="J31" s="250">
        <v>0</v>
      </c>
      <c r="K31" s="250">
        <v>0</v>
      </c>
      <c r="L31" s="250">
        <v>0</v>
      </c>
      <c r="M31" s="250">
        <v>0</v>
      </c>
      <c r="R31" s="234"/>
    </row>
    <row r="32" spans="3:22" ht="20.100000000000001" customHeight="1">
      <c r="C32" s="228" t="s">
        <v>111</v>
      </c>
      <c r="D32" s="258">
        <v>1.053666863101543E-2</v>
      </c>
      <c r="E32" s="258">
        <v>5.7658862227505853E-2</v>
      </c>
      <c r="F32" s="258">
        <v>6.4870670702223493E-2</v>
      </c>
      <c r="G32" s="258">
        <v>5.1092772336017889E-2</v>
      </c>
      <c r="H32" s="259">
        <v>5.4983294256982895E-2</v>
      </c>
      <c r="I32" s="249">
        <v>1.5691795080245636E-3</v>
      </c>
      <c r="J32" s="250">
        <v>1.52757464781855E-3</v>
      </c>
      <c r="K32" s="250">
        <v>1.6094704622468651E-3</v>
      </c>
      <c r="L32" s="250">
        <v>5.2694327385242423E-4</v>
      </c>
      <c r="M32" s="250">
        <v>6.3224894238986284E-4</v>
      </c>
      <c r="R32" s="234"/>
    </row>
    <row r="33" spans="3:20">
      <c r="D33" s="260"/>
      <c r="E33" s="260"/>
      <c r="F33" s="260"/>
      <c r="G33" s="260"/>
      <c r="H33" s="260"/>
      <c r="I33" s="240"/>
      <c r="J33" s="241"/>
      <c r="K33" s="241"/>
      <c r="L33" s="241"/>
      <c r="M33" s="241"/>
      <c r="R33" s="234"/>
    </row>
    <row r="34" spans="3:20" ht="20.100000000000001" customHeight="1">
      <c r="C34" s="224" t="s">
        <v>116</v>
      </c>
      <c r="D34" s="255">
        <v>18.907084078040064</v>
      </c>
      <c r="E34" s="255">
        <v>22.781891986015463</v>
      </c>
      <c r="F34" s="255">
        <v>24.115369146294906</v>
      </c>
      <c r="G34" s="255">
        <v>26.610344103240806</v>
      </c>
      <c r="H34" s="255">
        <v>27.586648928232677</v>
      </c>
      <c r="I34" s="256">
        <v>30.507243328758449</v>
      </c>
      <c r="J34" s="256">
        <v>32.821563310097702</v>
      </c>
      <c r="K34" s="255">
        <v>35.220369036908458</v>
      </c>
      <c r="L34" s="255">
        <v>44.900877554359219</v>
      </c>
      <c r="M34" s="255">
        <v>50.209373441872444</v>
      </c>
      <c r="N34" s="243"/>
      <c r="O34" s="244"/>
      <c r="P34" s="244"/>
      <c r="Q34" s="244"/>
      <c r="R34" s="244"/>
      <c r="S34" s="244"/>
    </row>
    <row r="35" spans="3:20" ht="20.100000000000001" customHeight="1">
      <c r="C35" s="228" t="s">
        <v>101</v>
      </c>
      <c r="D35" s="261">
        <v>17.848886732287834</v>
      </c>
      <c r="E35" s="261">
        <v>21.599383060302685</v>
      </c>
      <c r="F35" s="261">
        <v>23.450462039640499</v>
      </c>
      <c r="G35" s="261">
        <v>26.009754721779736</v>
      </c>
      <c r="H35" s="261">
        <v>26.482031048899785</v>
      </c>
      <c r="I35" s="236">
        <v>27.775853841132381</v>
      </c>
      <c r="J35" s="232">
        <v>32.283000000000001</v>
      </c>
      <c r="K35" s="232">
        <v>34.588594394673116</v>
      </c>
      <c r="L35" s="232">
        <v>44.380662056941254</v>
      </c>
      <c r="M35" s="232">
        <v>49.636779938209486</v>
      </c>
      <c r="R35" s="234"/>
    </row>
    <row r="36" spans="3:20" ht="20.100000000000001" customHeight="1">
      <c r="C36" s="228" t="s">
        <v>24</v>
      </c>
      <c r="D36" s="261">
        <v>0.28755071118578113</v>
      </c>
      <c r="E36" s="261">
        <v>0.32945195469120031</v>
      </c>
      <c r="F36" s="261">
        <v>0.29585947846764354</v>
      </c>
      <c r="G36" s="261">
        <v>0.36089403190008279</v>
      </c>
      <c r="H36" s="261">
        <v>0.35803592598776185</v>
      </c>
      <c r="I36" s="236">
        <v>0.36143163858702615</v>
      </c>
      <c r="J36" s="232">
        <v>0.33200000000000002</v>
      </c>
      <c r="K36" s="232">
        <v>0.43675287023367804</v>
      </c>
      <c r="L36" s="232">
        <v>0.37108120520446036</v>
      </c>
      <c r="M36" s="232">
        <v>0.37278822429338365</v>
      </c>
      <c r="R36" s="234"/>
    </row>
    <row r="37" spans="3:20" ht="20.100000000000001" customHeight="1">
      <c r="C37" s="228" t="s">
        <v>111</v>
      </c>
      <c r="D37" s="261">
        <v>0.77064663456645077</v>
      </c>
      <c r="E37" s="261">
        <v>0.85305697102157718</v>
      </c>
      <c r="F37" s="261">
        <v>0.36904762818676484</v>
      </c>
      <c r="G37" s="261">
        <v>0.23969534956098743</v>
      </c>
      <c r="H37" s="261">
        <v>0.74658195334513122</v>
      </c>
      <c r="I37" s="236">
        <v>2.3699578490390425</v>
      </c>
      <c r="J37" s="232">
        <v>0.20699999999999999</v>
      </c>
      <c r="K37" s="232">
        <v>0.1950217720016702</v>
      </c>
      <c r="L37" s="232">
        <v>0.14913429221350036</v>
      </c>
      <c r="M37" s="232">
        <v>0.19980527936957798</v>
      </c>
      <c r="R37" s="234"/>
    </row>
    <row r="38" spans="3:20" ht="20.100000000000001" customHeight="1">
      <c r="E38" s="238"/>
      <c r="I38" s="240"/>
      <c r="J38" s="241"/>
      <c r="K38" s="241"/>
      <c r="L38" s="241"/>
      <c r="M38" s="241"/>
      <c r="R38" s="234"/>
    </row>
    <row r="39" spans="3:20" ht="20.100000000000001" customHeight="1">
      <c r="C39" s="224" t="s">
        <v>117</v>
      </c>
      <c r="D39" s="246">
        <v>1.1165742244370535E-2</v>
      </c>
      <c r="E39" s="246">
        <v>1.2167060464762215E-2</v>
      </c>
      <c r="F39" s="246">
        <v>1.1795947123884114E-2</v>
      </c>
      <c r="G39" s="246">
        <v>1.1902677573764958E-2</v>
      </c>
      <c r="H39" s="246">
        <v>1.1223104240459015E-2</v>
      </c>
      <c r="I39" s="246">
        <v>1.092881010051029E-2</v>
      </c>
      <c r="J39" s="246">
        <v>1.072168338870315E-2</v>
      </c>
      <c r="K39" s="247">
        <v>1.0654915888579019E-2</v>
      </c>
      <c r="L39" s="247">
        <v>1.2277796685166164E-2</v>
      </c>
      <c r="M39" s="247">
        <v>1.2650453067206963E-2</v>
      </c>
      <c r="R39" s="234"/>
    </row>
    <row r="40" spans="3:20" ht="20.100000000000001" customHeight="1">
      <c r="C40" s="228" t="s">
        <v>101</v>
      </c>
      <c r="D40" s="258">
        <v>1.1096030936723711E-2</v>
      </c>
      <c r="E40" s="258">
        <v>1.2112294868952265E-2</v>
      </c>
      <c r="F40" s="258">
        <v>1.2116327910271962E-2</v>
      </c>
      <c r="G40" s="258">
        <v>1.2300734136008214E-2</v>
      </c>
      <c r="H40" s="259">
        <v>1.1379727364462222E-2</v>
      </c>
      <c r="I40" s="249">
        <v>1.0479944673409312E-2</v>
      </c>
      <c r="J40" s="250">
        <v>1.1105771265076799E-2</v>
      </c>
      <c r="K40" s="250">
        <v>1.1001511662439718E-2</v>
      </c>
      <c r="L40" s="250">
        <v>1.2718588185869644E-2</v>
      </c>
      <c r="M40" s="250">
        <v>1.3080969516056048E-2</v>
      </c>
      <c r="N40" s="245"/>
      <c r="R40" s="234"/>
    </row>
    <row r="41" spans="3:20" ht="20.100000000000001" customHeight="1">
      <c r="C41" s="228" t="s">
        <v>24</v>
      </c>
      <c r="D41" s="258">
        <v>4.8481850196720805E-3</v>
      </c>
      <c r="E41" s="258">
        <v>4.9805667283860152E-3</v>
      </c>
      <c r="F41" s="258">
        <v>3.7275818192009946E-3</v>
      </c>
      <c r="G41" s="258">
        <v>4.1539840571980721E-3</v>
      </c>
      <c r="H41" s="259">
        <v>3.6460531513357857E-3</v>
      </c>
      <c r="I41" s="249">
        <v>3.4854219130486192E-3</v>
      </c>
      <c r="J41" s="250">
        <v>2.9107487287392602E-3</v>
      </c>
      <c r="K41" s="250">
        <v>3.5896833113024315E-3</v>
      </c>
      <c r="L41" s="250">
        <v>2.7976397912686164E-3</v>
      </c>
      <c r="M41" s="250">
        <v>2.6232129004820433E-3</v>
      </c>
      <c r="R41" s="234"/>
    </row>
    <row r="42" spans="3:20" ht="20.100000000000001" customHeight="1">
      <c r="C42" s="228" t="s">
        <v>111</v>
      </c>
      <c r="D42" s="258">
        <v>3.0319069042957888E-2</v>
      </c>
      <c r="E42" s="258">
        <v>3.7064962898557832E-2</v>
      </c>
      <c r="F42" s="258">
        <v>1.248293539478725E-2</v>
      </c>
      <c r="G42" s="258">
        <v>6.9895637805573799E-3</v>
      </c>
      <c r="H42" s="259">
        <v>2.2830326997235986E-2</v>
      </c>
      <c r="I42" s="249">
        <v>6.3415892260268988E-2</v>
      </c>
      <c r="J42" s="250">
        <v>5.053834322127004E-3</v>
      </c>
      <c r="K42" s="250">
        <v>4.88818247218925E-3</v>
      </c>
      <c r="L42" s="250">
        <v>4.2603040117579257E-3</v>
      </c>
      <c r="M42" s="250">
        <v>6.1883401525737415E-3</v>
      </c>
      <c r="R42" s="234"/>
    </row>
    <row r="43" spans="3:20" ht="20.100000000000001" customHeight="1">
      <c r="D43" s="262"/>
      <c r="E43" s="263"/>
      <c r="F43" s="264"/>
      <c r="G43" s="264"/>
      <c r="H43" s="262"/>
      <c r="I43" s="264"/>
      <c r="J43" s="241"/>
      <c r="K43" s="241"/>
      <c r="L43" s="241"/>
      <c r="M43" s="241"/>
      <c r="R43" s="234"/>
    </row>
    <row r="44" spans="3:20" ht="20.100000000000001" customHeight="1">
      <c r="C44" s="224" t="s">
        <v>118</v>
      </c>
      <c r="D44" s="265"/>
      <c r="E44" s="266"/>
      <c r="F44" s="267"/>
      <c r="G44" s="268"/>
      <c r="H44" s="269"/>
      <c r="I44" s="268"/>
      <c r="J44" s="247"/>
      <c r="K44" s="247"/>
      <c r="L44" s="247"/>
      <c r="M44" s="247"/>
      <c r="R44" s="234"/>
    </row>
    <row r="45" spans="3:20" ht="20.100000000000001" customHeight="1">
      <c r="C45" s="228" t="s">
        <v>101</v>
      </c>
      <c r="D45" s="258">
        <v>0.55656633905678388</v>
      </c>
      <c r="E45" s="258">
        <v>0.39752578945124462</v>
      </c>
      <c r="F45" s="258">
        <v>0.4078110391596067</v>
      </c>
      <c r="G45" s="258">
        <v>0.40562139658001051</v>
      </c>
      <c r="H45" s="270">
        <v>0.63668530111624444</v>
      </c>
      <c r="I45" s="249">
        <v>0.29699314599091392</v>
      </c>
      <c r="J45" s="249">
        <v>0.27501822677275178</v>
      </c>
      <c r="K45" s="250">
        <v>0.29723198277206403</v>
      </c>
      <c r="L45" s="250">
        <v>0.47935326332279682</v>
      </c>
      <c r="M45" s="250">
        <v>0.5459855408852351</v>
      </c>
      <c r="N45" s="243"/>
      <c r="O45" s="243"/>
      <c r="P45" s="243"/>
      <c r="Q45" s="243"/>
      <c r="R45" s="243"/>
      <c r="S45" s="243"/>
      <c r="T45" s="243"/>
    </row>
    <row r="46" spans="3:20" ht="20.100000000000001" customHeight="1">
      <c r="C46" s="228" t="s">
        <v>24</v>
      </c>
      <c r="D46" s="258" t="s">
        <v>195</v>
      </c>
      <c r="E46" s="258" t="s">
        <v>195</v>
      </c>
      <c r="F46" s="258" t="s">
        <v>195</v>
      </c>
      <c r="G46" s="258">
        <v>1</v>
      </c>
      <c r="H46" s="270">
        <v>0</v>
      </c>
      <c r="I46" s="249">
        <v>1</v>
      </c>
      <c r="J46" s="249" t="s">
        <v>195</v>
      </c>
      <c r="K46" s="250" t="s">
        <v>195</v>
      </c>
      <c r="L46" s="250" t="s">
        <v>195</v>
      </c>
      <c r="M46" s="250" t="s">
        <v>195</v>
      </c>
      <c r="N46" s="243"/>
      <c r="O46" s="243"/>
      <c r="P46" s="243"/>
      <c r="Q46" s="243"/>
      <c r="R46" s="243"/>
      <c r="S46" s="243"/>
      <c r="T46" s="243"/>
    </row>
    <row r="47" spans="3:20" ht="20.100000000000001" customHeight="1">
      <c r="C47" s="228" t="s">
        <v>111</v>
      </c>
      <c r="D47" s="258">
        <v>0.16269911425997827</v>
      </c>
      <c r="E47" s="258">
        <v>0.15805664360739552</v>
      </c>
      <c r="F47" s="258">
        <v>0.13216304672801846</v>
      </c>
      <c r="G47" s="258">
        <v>2.0263012680571721E-2</v>
      </c>
      <c r="H47" s="270">
        <v>0.27360700587544978</v>
      </c>
      <c r="I47" s="249">
        <v>1.0005463905301153</v>
      </c>
      <c r="J47" s="249">
        <v>1.015625</v>
      </c>
      <c r="K47" s="250">
        <v>0.99994844093155255</v>
      </c>
      <c r="L47" s="250">
        <v>1</v>
      </c>
      <c r="M47" s="250">
        <v>1.0073966347064842</v>
      </c>
      <c r="N47" s="243"/>
      <c r="O47" s="243"/>
      <c r="P47" s="243"/>
      <c r="Q47" s="243"/>
      <c r="R47" s="243"/>
      <c r="S47" s="243"/>
      <c r="T47" s="243"/>
    </row>
    <row r="48" spans="3:20" ht="20.100000000000001" customHeight="1">
      <c r="E48" s="238"/>
      <c r="I48" s="240"/>
      <c r="J48" s="264"/>
      <c r="K48" s="241"/>
      <c r="L48" s="241"/>
      <c r="M48" s="241"/>
      <c r="N48" s="243"/>
      <c r="O48" s="243"/>
      <c r="P48" s="243"/>
      <c r="Q48" s="243"/>
      <c r="R48" s="243"/>
      <c r="S48" s="243"/>
    </row>
    <row r="49" spans="3:23" ht="20.100000000000001" customHeight="1">
      <c r="C49" s="224" t="s">
        <v>119</v>
      </c>
      <c r="D49" s="271"/>
      <c r="E49" s="272"/>
      <c r="F49" s="273"/>
      <c r="G49" s="273"/>
      <c r="H49" s="224"/>
      <c r="I49" s="242"/>
      <c r="J49" s="246"/>
      <c r="K49" s="274"/>
      <c r="L49" s="274"/>
      <c r="M49" s="274"/>
      <c r="N49" s="244"/>
      <c r="O49" s="244"/>
      <c r="P49" s="244"/>
      <c r="Q49" s="244"/>
      <c r="R49" s="244"/>
      <c r="S49" s="244"/>
    </row>
    <row r="50" spans="3:23" ht="20.100000000000001" customHeight="1">
      <c r="C50" s="228" t="s">
        <v>101</v>
      </c>
      <c r="D50" s="258">
        <v>0.42519345457757479</v>
      </c>
      <c r="E50" s="258">
        <v>0.6642280329326874</v>
      </c>
      <c r="F50" s="258">
        <v>0.55055903253221972</v>
      </c>
      <c r="G50" s="258">
        <v>0.54017661195932098</v>
      </c>
      <c r="H50" s="270">
        <v>0.62371148257048337</v>
      </c>
      <c r="I50" s="249">
        <v>0.24854379297652196</v>
      </c>
      <c r="J50" s="249">
        <v>0.22490450279358956</v>
      </c>
      <c r="K50" s="250">
        <v>0.29671439045753201</v>
      </c>
      <c r="L50" s="250">
        <v>0.50114830421170098</v>
      </c>
      <c r="M50" s="250">
        <v>0.66083053860524643</v>
      </c>
      <c r="R50" s="234"/>
    </row>
    <row r="51" spans="3:23" ht="20.100000000000001" customHeight="1">
      <c r="C51" s="228" t="s">
        <v>24</v>
      </c>
      <c r="D51" s="258" t="s">
        <v>195</v>
      </c>
      <c r="E51" s="258" t="s">
        <v>195</v>
      </c>
      <c r="F51" s="258" t="s">
        <v>195</v>
      </c>
      <c r="G51" s="258" t="s">
        <v>195</v>
      </c>
      <c r="H51" s="259" t="s">
        <v>195</v>
      </c>
      <c r="I51" s="249" t="s">
        <v>195</v>
      </c>
      <c r="J51" s="249" t="s">
        <v>195</v>
      </c>
      <c r="K51" s="275" t="s">
        <v>195</v>
      </c>
      <c r="L51" s="275" t="s">
        <v>195</v>
      </c>
      <c r="M51" s="275" t="s">
        <v>195</v>
      </c>
      <c r="R51" s="234"/>
    </row>
    <row r="52" spans="3:23" ht="20.100000000000001" customHeight="1">
      <c r="C52" s="228" t="s">
        <v>111</v>
      </c>
      <c r="D52" s="258">
        <v>0.99987745493388391</v>
      </c>
      <c r="E52" s="258">
        <v>0.19997770659740557</v>
      </c>
      <c r="F52" s="258">
        <v>0.13996348088407179</v>
      </c>
      <c r="G52" s="258">
        <v>3.127966072803226E-2</v>
      </c>
      <c r="H52" s="270">
        <v>0.27223627247839388</v>
      </c>
      <c r="I52" s="249">
        <v>0.99995308290011764</v>
      </c>
      <c r="J52" s="249">
        <v>0.99997110292796976</v>
      </c>
      <c r="K52" s="250">
        <v>0.99994844093155255</v>
      </c>
      <c r="L52" s="250">
        <v>1</v>
      </c>
      <c r="M52" s="250">
        <v>1</v>
      </c>
      <c r="R52" s="234"/>
    </row>
    <row r="53" spans="3:23" ht="20.100000000000001" customHeight="1">
      <c r="E53" s="238"/>
      <c r="I53" s="240"/>
      <c r="J53" s="264"/>
      <c r="K53" s="241"/>
      <c r="L53" s="241"/>
      <c r="M53" s="241"/>
      <c r="R53" s="234"/>
    </row>
    <row r="54" spans="3:23" ht="20.100000000000001" customHeight="1">
      <c r="C54" s="224" t="s">
        <v>120</v>
      </c>
      <c r="D54" s="271"/>
      <c r="E54" s="272"/>
      <c r="F54" s="273"/>
      <c r="G54" s="273"/>
      <c r="H54" s="224"/>
      <c r="I54" s="242"/>
      <c r="J54" s="273"/>
      <c r="K54" s="273"/>
      <c r="L54" s="273"/>
      <c r="M54" s="273"/>
      <c r="R54" s="234"/>
      <c r="W54" s="244"/>
    </row>
    <row r="55" spans="3:23" ht="20.100000000000001" customHeight="1">
      <c r="C55" s="228" t="s">
        <v>101</v>
      </c>
      <c r="D55" s="276">
        <v>1305.0740399533979</v>
      </c>
      <c r="E55" s="276">
        <v>1441.3829931599998</v>
      </c>
      <c r="F55" s="276">
        <v>1678.3144530415934</v>
      </c>
      <c r="G55" s="276">
        <v>1808.9299421671055</v>
      </c>
      <c r="H55" s="277">
        <v>2017.12356</v>
      </c>
      <c r="I55" s="231">
        <v>2310.796506149783</v>
      </c>
      <c r="J55" s="231">
        <v>2501.5874486348548</v>
      </c>
      <c r="K55" s="232">
        <v>2759.7385591094981</v>
      </c>
      <c r="L55" s="232">
        <v>2832.4836506919273</v>
      </c>
      <c r="M55" s="232">
        <v>3006.2571522872477</v>
      </c>
      <c r="R55" s="234"/>
      <c r="W55" s="244"/>
    </row>
    <row r="56" spans="3:23" ht="20.100000000000001" customHeight="1">
      <c r="C56" s="228" t="s">
        <v>24</v>
      </c>
      <c r="D56" s="276">
        <v>76.662395761484319</v>
      </c>
      <c r="E56" s="276">
        <v>87.403381229999994</v>
      </c>
      <c r="F56" s="276">
        <v>104.01111103133729</v>
      </c>
      <c r="G56" s="276">
        <v>109.6124585420464</v>
      </c>
      <c r="H56" s="277">
        <v>122.23073239048897</v>
      </c>
      <c r="I56" s="231">
        <v>128.19744945113442</v>
      </c>
      <c r="J56" s="231">
        <v>141.89635252553032</v>
      </c>
      <c r="K56" s="232">
        <v>151.8543716041242</v>
      </c>
      <c r="L56" s="232">
        <v>172.91799050000009</v>
      </c>
      <c r="M56" s="232">
        <v>184.21920844664228</v>
      </c>
      <c r="R56" s="234"/>
      <c r="W56" s="278"/>
    </row>
    <row r="57" spans="3:23" ht="20.100000000000001" customHeight="1">
      <c r="C57" s="228" t="s">
        <v>111</v>
      </c>
      <c r="D57" s="276">
        <v>75.883284758515657</v>
      </c>
      <c r="E57" s="276">
        <v>83.28641389000002</v>
      </c>
      <c r="F57" s="276">
        <v>102.92280617866274</v>
      </c>
      <c r="G57" s="276">
        <v>101.11034497795352</v>
      </c>
      <c r="H57" s="277">
        <v>109.88637254951108</v>
      </c>
      <c r="I57" s="231">
        <v>103.91407360886558</v>
      </c>
      <c r="J57" s="231">
        <v>104.75743193446975</v>
      </c>
      <c r="K57" s="232">
        <v>106.40284340587584</v>
      </c>
      <c r="L57" s="232">
        <v>98.783366749999999</v>
      </c>
      <c r="M57" s="232">
        <v>100.31360152335768</v>
      </c>
      <c r="R57" s="234"/>
    </row>
    <row r="58" spans="3:23" ht="20.100000000000001" customHeight="1">
      <c r="E58" s="238"/>
      <c r="I58" s="240"/>
      <c r="J58" s="241"/>
      <c r="K58" s="241"/>
      <c r="L58" s="241"/>
      <c r="M58" s="241"/>
      <c r="R58" s="234"/>
    </row>
    <row r="59" spans="3:23" ht="20.100000000000001" customHeight="1">
      <c r="C59" s="224" t="s">
        <v>121</v>
      </c>
      <c r="D59" s="271"/>
      <c r="E59" s="272"/>
      <c r="F59" s="273"/>
      <c r="G59" s="273"/>
      <c r="H59" s="224"/>
      <c r="I59" s="242"/>
      <c r="J59" s="273"/>
      <c r="K59" s="273"/>
      <c r="L59" s="273"/>
      <c r="M59" s="273"/>
      <c r="R59" s="234"/>
    </row>
    <row r="60" spans="3:23" ht="20.100000000000001" customHeight="1">
      <c r="C60" s="228" t="s">
        <v>101</v>
      </c>
      <c r="D60" s="258">
        <v>0.81131905531352633</v>
      </c>
      <c r="E60" s="258">
        <v>0.80419589703001593</v>
      </c>
      <c r="F60" s="258">
        <v>0.86714273716716084</v>
      </c>
      <c r="G60" s="258">
        <v>0.83219053533602982</v>
      </c>
      <c r="H60" s="259">
        <v>0.86755069672060403</v>
      </c>
      <c r="I60" s="249">
        <v>0.87187309072367924</v>
      </c>
      <c r="J60" s="249">
        <v>0.86077108082736298</v>
      </c>
      <c r="K60" s="250">
        <v>0.87778345650274758</v>
      </c>
      <c r="L60" s="250">
        <v>0.81173176394120117</v>
      </c>
      <c r="M60" s="250">
        <v>0.79211073564476664</v>
      </c>
      <c r="R60" s="234"/>
    </row>
    <row r="61" spans="3:23" ht="20.100000000000001" customHeight="1">
      <c r="C61" s="228" t="s">
        <v>24</v>
      </c>
      <c r="D61" s="258">
        <v>1.2925493286743059</v>
      </c>
      <c r="E61" s="258">
        <v>1.3212847674712569</v>
      </c>
      <c r="F61" s="258">
        <v>1.3104529504459002</v>
      </c>
      <c r="G61" s="258">
        <v>1.2616627790150501</v>
      </c>
      <c r="H61" s="259">
        <v>1.2447347170341143</v>
      </c>
      <c r="I61" s="249">
        <v>1.2362564640459386</v>
      </c>
      <c r="J61" s="249">
        <v>1.2440538275634552</v>
      </c>
      <c r="K61" s="250">
        <v>1.2480950685086285</v>
      </c>
      <c r="L61" s="250">
        <v>1.3036560301739422</v>
      </c>
      <c r="M61" s="250">
        <v>1.2963022236815849</v>
      </c>
      <c r="R61" s="234"/>
    </row>
    <row r="62" spans="3:23" ht="20.100000000000001" customHeight="1">
      <c r="C62" s="228" t="s">
        <v>111</v>
      </c>
      <c r="D62" s="258">
        <v>2.9854286603018783</v>
      </c>
      <c r="E62" s="258">
        <v>2.7204737023260206</v>
      </c>
      <c r="F62" s="258">
        <v>3.4744626111249106</v>
      </c>
      <c r="G62" s="258">
        <v>2.9210443337481822</v>
      </c>
      <c r="H62" s="259">
        <v>3.3557968612174895</v>
      </c>
      <c r="I62" s="249">
        <v>2.7805573415482803</v>
      </c>
      <c r="J62" s="249">
        <v>2.5578204358459695</v>
      </c>
      <c r="K62" s="250">
        <v>2.666966404772722</v>
      </c>
      <c r="L62" s="250">
        <v>2.821934294343889</v>
      </c>
      <c r="M62" s="250">
        <v>3.105647886994781</v>
      </c>
      <c r="R62" s="234"/>
      <c r="U62" s="278"/>
      <c r="V62" s="278"/>
      <c r="W62" s="279"/>
    </row>
    <row r="63" spans="3:23" ht="20.100000000000001" customHeight="1">
      <c r="E63" s="238"/>
      <c r="I63" s="240"/>
      <c r="J63" s="264"/>
      <c r="K63" s="241"/>
      <c r="L63" s="241"/>
      <c r="M63" s="241"/>
      <c r="R63" s="234"/>
      <c r="U63" s="278"/>
      <c r="V63" s="278"/>
      <c r="W63" s="278"/>
    </row>
    <row r="64" spans="3:23" ht="20.100000000000001" customHeight="1">
      <c r="C64" s="224" t="s">
        <v>122</v>
      </c>
      <c r="D64" s="271"/>
      <c r="E64" s="272"/>
      <c r="F64" s="273"/>
      <c r="G64" s="273"/>
      <c r="H64" s="224"/>
      <c r="I64" s="242"/>
      <c r="J64" s="268"/>
      <c r="K64" s="273"/>
      <c r="L64" s="273"/>
      <c r="M64" s="273"/>
      <c r="R64" s="234"/>
    </row>
    <row r="65" spans="3:19" ht="20.100000000000001" customHeight="1">
      <c r="C65" s="228" t="s">
        <v>101</v>
      </c>
      <c r="D65" s="258">
        <v>0.2106941694799194</v>
      </c>
      <c r="E65" s="258">
        <v>0.93824630709982215</v>
      </c>
      <c r="F65" s="258">
        <v>0.78536634104932801</v>
      </c>
      <c r="G65" s="258">
        <v>1.002991321324175</v>
      </c>
      <c r="H65" s="270">
        <v>0.63100928901868003</v>
      </c>
      <c r="I65" s="249">
        <v>0.92477513869127936</v>
      </c>
      <c r="J65" s="249">
        <v>1.3921137768816834</v>
      </c>
      <c r="K65" s="250">
        <v>1.3961838641543851</v>
      </c>
      <c r="L65" s="250">
        <v>1.4871011545082957</v>
      </c>
      <c r="M65" s="250">
        <v>1.3449105388951625</v>
      </c>
      <c r="N65" s="243"/>
      <c r="O65" s="243"/>
      <c r="P65" s="243"/>
      <c r="Q65" s="243"/>
      <c r="R65" s="243"/>
      <c r="S65" s="243"/>
    </row>
    <row r="66" spans="3:19" ht="20.100000000000001" customHeight="1">
      <c r="C66" s="228" t="s">
        <v>24</v>
      </c>
      <c r="D66" s="258" t="s">
        <v>195</v>
      </c>
      <c r="E66" s="258" t="s">
        <v>195</v>
      </c>
      <c r="F66" s="258" t="s">
        <v>195</v>
      </c>
      <c r="G66" s="258">
        <v>0</v>
      </c>
      <c r="H66" s="270">
        <v>0</v>
      </c>
      <c r="I66" s="249">
        <v>0</v>
      </c>
      <c r="J66" s="249" t="s">
        <v>195</v>
      </c>
      <c r="K66" s="250" t="s">
        <v>195</v>
      </c>
      <c r="L66" s="250" t="s">
        <v>195</v>
      </c>
      <c r="M66" s="250" t="s">
        <v>195</v>
      </c>
      <c r="N66" s="243"/>
      <c r="O66" s="243"/>
      <c r="P66" s="243"/>
      <c r="Q66" s="243"/>
      <c r="R66" s="243"/>
      <c r="S66" s="243"/>
    </row>
    <row r="67" spans="3:19" ht="20.100000000000001" customHeight="1">
      <c r="C67" s="228" t="s">
        <v>111</v>
      </c>
      <c r="D67" s="258">
        <v>2.2093281767528512</v>
      </c>
      <c r="E67" s="258">
        <v>2.175566894983108</v>
      </c>
      <c r="F67" s="258">
        <v>2.1849889037674686</v>
      </c>
      <c r="G67" s="258">
        <v>2.2060259173071008</v>
      </c>
      <c r="H67" s="270">
        <v>2.296189135951145</v>
      </c>
      <c r="I67" s="249">
        <v>0</v>
      </c>
      <c r="J67" s="249">
        <v>4.6540923433975497E-5</v>
      </c>
      <c r="K67" s="250">
        <v>4.6719969999549932E-5</v>
      </c>
      <c r="L67" s="250">
        <v>0</v>
      </c>
      <c r="M67" s="250">
        <v>0</v>
      </c>
      <c r="N67" s="243"/>
      <c r="O67" s="243"/>
      <c r="P67" s="243"/>
      <c r="Q67" s="243"/>
      <c r="R67" s="243"/>
      <c r="S67" s="243"/>
    </row>
    <row r="68" spans="3:19" ht="20.100000000000001" customHeight="1">
      <c r="E68" s="238"/>
      <c r="I68" s="240"/>
      <c r="J68" s="241"/>
      <c r="K68" s="241"/>
      <c r="L68" s="241"/>
      <c r="M68" s="241"/>
      <c r="N68" s="243"/>
      <c r="O68" s="243"/>
      <c r="P68" s="243"/>
      <c r="Q68" s="243"/>
      <c r="R68" s="243"/>
      <c r="S68" s="243"/>
    </row>
    <row r="69" spans="3:19" ht="20.100000000000001" customHeight="1">
      <c r="C69" s="224" t="s">
        <v>123</v>
      </c>
      <c r="D69" s="271"/>
      <c r="E69" s="272"/>
      <c r="F69" s="273"/>
      <c r="G69" s="273"/>
      <c r="H69" s="224"/>
      <c r="I69" s="242"/>
      <c r="J69" s="273"/>
      <c r="K69" s="273"/>
      <c r="L69" s="273"/>
      <c r="M69" s="273"/>
      <c r="N69" s="244"/>
      <c r="O69" s="244"/>
      <c r="P69" s="244"/>
      <c r="Q69" s="244"/>
      <c r="R69" s="244"/>
      <c r="S69" s="244"/>
    </row>
    <row r="70" spans="3:19" ht="20.100000000000001" customHeight="1">
      <c r="C70" s="228" t="s">
        <v>101</v>
      </c>
      <c r="D70" s="280">
        <v>9.1020923316904992E-2</v>
      </c>
      <c r="E70" s="280">
        <v>0.33682230732408902</v>
      </c>
      <c r="F70" s="280">
        <v>0.40268803602853248</v>
      </c>
      <c r="G70" s="280">
        <v>0.47223139067815323</v>
      </c>
      <c r="H70" s="260">
        <v>0.47577698137294233</v>
      </c>
      <c r="I70" s="249">
        <v>0.94187372189348373</v>
      </c>
      <c r="J70" s="249">
        <v>1.7146696799850081</v>
      </c>
      <c r="K70" s="249">
        <v>1.413325306922165</v>
      </c>
      <c r="L70" s="249">
        <v>1.9061064258494702</v>
      </c>
      <c r="M70" s="249">
        <v>0.74364872689385375</v>
      </c>
      <c r="N70" s="244"/>
      <c r="O70" s="244"/>
      <c r="P70" s="244"/>
      <c r="Q70" s="244"/>
      <c r="R70" s="244"/>
      <c r="S70" s="244"/>
    </row>
    <row r="71" spans="3:19" ht="20.100000000000001" customHeight="1">
      <c r="C71" s="228" t="s">
        <v>24</v>
      </c>
      <c r="D71" s="280" t="s">
        <v>195</v>
      </c>
      <c r="E71" s="280" t="s">
        <v>195</v>
      </c>
      <c r="F71" s="280" t="s">
        <v>195</v>
      </c>
      <c r="G71" s="280" t="s">
        <v>195</v>
      </c>
      <c r="H71" s="281" t="s">
        <v>195</v>
      </c>
      <c r="I71" s="249" t="s">
        <v>195</v>
      </c>
      <c r="J71" s="249" t="s">
        <v>195</v>
      </c>
      <c r="K71" s="249" t="s">
        <v>195</v>
      </c>
      <c r="L71" s="249" t="s">
        <v>195</v>
      </c>
      <c r="M71" s="249" t="s">
        <v>195</v>
      </c>
      <c r="N71" s="278"/>
      <c r="O71" s="278"/>
      <c r="P71" s="278"/>
      <c r="Q71" s="278"/>
      <c r="R71" s="278"/>
      <c r="S71" s="278"/>
    </row>
    <row r="72" spans="3:19">
      <c r="C72" s="228" t="s">
        <v>111</v>
      </c>
      <c r="D72" s="280">
        <v>3.951294273045642E-2</v>
      </c>
      <c r="E72" s="280">
        <v>2.0435129706285249</v>
      </c>
      <c r="F72" s="280">
        <v>2.1642129776457377</v>
      </c>
      <c r="G72" s="280">
        <v>2.3607691703616318</v>
      </c>
      <c r="H72" s="260">
        <v>2.3005221391051727</v>
      </c>
      <c r="I72" s="250">
        <v>0</v>
      </c>
      <c r="J72" s="249">
        <v>4.7947886401228242E-5</v>
      </c>
      <c r="K72" s="249">
        <v>4.6719969999549932E-5</v>
      </c>
      <c r="L72" s="249">
        <v>0</v>
      </c>
      <c r="M72" s="249">
        <v>0</v>
      </c>
      <c r="N72" s="278"/>
      <c r="O72" s="278"/>
      <c r="P72" s="278"/>
      <c r="Q72" s="278"/>
      <c r="R72" s="278"/>
    </row>
    <row r="74" spans="3:19">
      <c r="N74" s="244"/>
      <c r="O74" s="244"/>
      <c r="P74" s="243"/>
      <c r="Q74" s="243"/>
      <c r="R74" s="243"/>
    </row>
    <row r="75" spans="3:19">
      <c r="N75" s="244"/>
      <c r="O75" s="244"/>
      <c r="P75" s="244"/>
      <c r="Q75" s="244"/>
      <c r="R75" s="244"/>
    </row>
    <row r="76" spans="3:19">
      <c r="N76" s="244"/>
      <c r="O76" s="244"/>
      <c r="P76" s="244"/>
      <c r="Q76" s="244"/>
      <c r="R76" s="244"/>
    </row>
    <row r="80" spans="3:19">
      <c r="N80" s="244"/>
      <c r="O80" s="244"/>
    </row>
    <row r="81" spans="14:15">
      <c r="N81" s="278"/>
      <c r="O81" s="278"/>
    </row>
    <row r="82" spans="14:15">
      <c r="N82" s="278"/>
      <c r="O82" s="278"/>
    </row>
  </sheetData>
  <hyperlinks>
    <hyperlink ref="O6" location="Cover!A1" display="cover" xr:uid="{2409619C-AB49-4F76-9EBA-FEC03502A582}"/>
  </hyperlinks>
  <pageMargins left="0.70866141732283472" right="0.70866141732283472" top="0.74803149606299213" bottom="0.74803149606299213" header="0.31496062992125984" footer="0.31496062992125984"/>
  <pageSetup paperSize="8" scale="5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7EE8B-A8E2-4BDD-80A2-D934553CC8AD}">
  <sheetPr codeName="Sheet14">
    <tabColor theme="5"/>
  </sheetPr>
  <dimension ref="C1:R72"/>
  <sheetViews>
    <sheetView view="pageBreakPreview" zoomScale="85" zoomScaleNormal="85" zoomScaleSheetLayoutView="85" workbookViewId="0">
      <pane ySplit="7" topLeftCell="A8" activePane="bottomLeft" state="frozen"/>
      <selection pane="bottomLeft"/>
    </sheetView>
  </sheetViews>
  <sheetFormatPr defaultColWidth="9.28515625" defaultRowHeight="12.75"/>
  <cols>
    <col min="1" max="1" width="5.42578125" style="238" customWidth="1"/>
    <col min="2" max="2" width="4.7109375" style="238" customWidth="1"/>
    <col min="3" max="3" width="46.7109375" style="238" customWidth="1"/>
    <col min="4" max="4" width="15.28515625" style="238" customWidth="1"/>
    <col min="5" max="5" width="14.28515625" style="238" customWidth="1"/>
    <col min="6" max="6" width="12" style="238" customWidth="1"/>
    <col min="7" max="13" width="14.42578125" style="238" customWidth="1"/>
    <col min="14" max="14" width="6.28515625" style="238" customWidth="1"/>
    <col min="15" max="15" width="12.28515625" style="238" bestFit="1" customWidth="1"/>
    <col min="16" max="16384" width="9.28515625" style="238"/>
  </cols>
  <sheetData>
    <row r="1" spans="3:16" ht="18.75" customHeight="1">
      <c r="C1" s="282"/>
      <c r="D1" s="282"/>
      <c r="E1" s="282"/>
      <c r="F1" s="282"/>
      <c r="G1" s="282"/>
      <c r="H1" s="282"/>
      <c r="I1" s="282"/>
      <c r="J1" s="282"/>
      <c r="K1" s="282"/>
      <c r="L1" s="282"/>
      <c r="M1" s="282"/>
    </row>
    <row r="2" spans="3:16" ht="15.75" customHeight="1">
      <c r="C2" s="282"/>
      <c r="D2" s="282"/>
      <c r="E2" s="282"/>
      <c r="F2" s="282"/>
      <c r="G2" s="282"/>
      <c r="H2" s="282"/>
      <c r="I2" s="282"/>
      <c r="J2" s="282"/>
      <c r="K2" s="282"/>
      <c r="L2" s="282"/>
      <c r="M2" s="282"/>
    </row>
    <row r="3" spans="3:16">
      <c r="C3" s="282"/>
      <c r="D3" s="282"/>
      <c r="E3" s="282"/>
      <c r="F3" s="282"/>
      <c r="G3" s="282"/>
      <c r="H3" s="282"/>
      <c r="I3" s="282"/>
      <c r="J3" s="282"/>
      <c r="K3" s="282"/>
      <c r="L3" s="282"/>
      <c r="M3" s="282"/>
    </row>
    <row r="4" spans="3:16" ht="23.25" customHeight="1">
      <c r="C4" s="283"/>
      <c r="D4" s="283"/>
      <c r="E4" s="283"/>
      <c r="F4" s="283"/>
      <c r="G4" s="283"/>
      <c r="H4" s="283"/>
      <c r="I4" s="283"/>
      <c r="J4" s="283"/>
      <c r="K4" s="283"/>
      <c r="L4" s="283"/>
      <c r="M4" s="283"/>
    </row>
    <row r="5" spans="3:16" ht="23.25" customHeight="1">
      <c r="C5" s="284" t="s">
        <v>100</v>
      </c>
      <c r="D5" s="283"/>
      <c r="E5" s="283"/>
      <c r="F5" s="283"/>
      <c r="G5" s="283"/>
      <c r="H5" s="283"/>
      <c r="I5" s="283"/>
      <c r="J5" s="283"/>
      <c r="K5" s="283"/>
      <c r="L5" s="283"/>
      <c r="M5" s="283"/>
      <c r="O5" s="220"/>
    </row>
    <row r="6" spans="3:16" ht="23.25" customHeight="1">
      <c r="C6" s="283"/>
      <c r="D6" s="283"/>
      <c r="E6" s="283"/>
      <c r="F6" s="283"/>
      <c r="G6" s="283"/>
      <c r="H6" s="283"/>
      <c r="I6" s="283"/>
      <c r="J6" s="283"/>
      <c r="K6" s="283"/>
      <c r="L6" s="283"/>
      <c r="M6" s="283"/>
      <c r="O6" s="221"/>
    </row>
    <row r="7" spans="3:16">
      <c r="C7" s="285" t="s">
        <v>9</v>
      </c>
      <c r="D7" s="286" t="s">
        <v>6</v>
      </c>
      <c r="E7" s="286" t="s">
        <v>2</v>
      </c>
      <c r="F7" s="286" t="s">
        <v>7</v>
      </c>
      <c r="G7" s="287" t="s">
        <v>8</v>
      </c>
      <c r="H7" s="287" t="s">
        <v>96</v>
      </c>
      <c r="I7" s="287" t="s">
        <v>196</v>
      </c>
      <c r="J7" s="287" t="s">
        <v>204</v>
      </c>
      <c r="K7" s="287" t="s">
        <v>275</v>
      </c>
      <c r="L7" s="287" t="s">
        <v>280</v>
      </c>
      <c r="M7" s="287" t="s">
        <v>290</v>
      </c>
    </row>
    <row r="8" spans="3:16">
      <c r="G8" s="253"/>
      <c r="H8" s="253"/>
      <c r="I8" s="253"/>
      <c r="J8" s="253"/>
      <c r="K8" s="253"/>
      <c r="L8" s="253"/>
      <c r="M8" s="253"/>
    </row>
    <row r="9" spans="3:16" ht="20.100000000000001" customHeight="1">
      <c r="C9" s="288" t="s">
        <v>101</v>
      </c>
      <c r="D9" s="272"/>
      <c r="E9" s="272"/>
      <c r="F9" s="272"/>
      <c r="G9" s="289"/>
      <c r="H9" s="289"/>
      <c r="I9" s="289"/>
      <c r="J9" s="289"/>
      <c r="K9" s="289"/>
      <c r="L9" s="289"/>
      <c r="M9" s="289"/>
      <c r="P9" s="140" t="s">
        <v>95</v>
      </c>
    </row>
    <row r="10" spans="3:16" ht="20.100000000000001" customHeight="1">
      <c r="C10" s="290" t="s">
        <v>102</v>
      </c>
      <c r="D10" s="291">
        <v>1517.4019022752525</v>
      </c>
      <c r="E10" s="291">
        <v>1612.8015708299981</v>
      </c>
      <c r="F10" s="291">
        <v>1812.2408337609245</v>
      </c>
      <c r="G10" s="292">
        <v>1945.6224415128709</v>
      </c>
      <c r="H10" s="292">
        <v>2192.8016641460017</v>
      </c>
      <c r="I10" s="292">
        <v>2448.4949999999999</v>
      </c>
      <c r="J10" s="292">
        <v>2680.1149999999998</v>
      </c>
      <c r="K10" s="292">
        <v>2905.7223125700002</v>
      </c>
      <c r="L10" s="292">
        <v>3220.03086549</v>
      </c>
      <c r="M10" s="292">
        <v>3507.5606488308467</v>
      </c>
    </row>
    <row r="11" spans="3:16" ht="20.100000000000001" customHeight="1">
      <c r="C11" s="290" t="s">
        <v>103</v>
      </c>
      <c r="D11" s="291">
        <v>82.582581025969532</v>
      </c>
      <c r="E11" s="291">
        <v>82.516080940000023</v>
      </c>
      <c r="F11" s="291">
        <v>114.14431690731362</v>
      </c>
      <c r="G11" s="292">
        <v>159.75176156914134</v>
      </c>
      <c r="H11" s="292">
        <v>119.50366686243242</v>
      </c>
      <c r="I11" s="292">
        <v>168.42135284321421</v>
      </c>
      <c r="J11" s="292">
        <v>189.43899999999999</v>
      </c>
      <c r="K11" s="292">
        <v>203.58021817000002</v>
      </c>
      <c r="L11" s="292">
        <v>231.53529441000006</v>
      </c>
      <c r="M11" s="292">
        <v>250.24878913000006</v>
      </c>
    </row>
    <row r="12" spans="3:16" ht="20.100000000000001" customHeight="1">
      <c r="C12" s="290" t="s">
        <v>104</v>
      </c>
      <c r="D12" s="291">
        <v>5.7583410257379279</v>
      </c>
      <c r="E12" s="291">
        <v>2.1827235199999997</v>
      </c>
      <c r="F12" s="291">
        <v>9.0717147049958555</v>
      </c>
      <c r="G12" s="292">
        <v>9.1220458896103054</v>
      </c>
      <c r="H12" s="292">
        <v>9.3178647800000007</v>
      </c>
      <c r="I12" s="292">
        <v>29.16590661</v>
      </c>
      <c r="J12" s="292">
        <v>31.547000000000001</v>
      </c>
      <c r="K12" s="292">
        <v>30.220127490000003</v>
      </c>
      <c r="L12" s="292">
        <v>31.146269100000001</v>
      </c>
      <c r="M12" s="292">
        <v>34.046257930000003</v>
      </c>
    </row>
    <row r="13" spans="3:16" ht="20.100000000000001" customHeight="1">
      <c r="C13" s="290" t="s">
        <v>199</v>
      </c>
      <c r="D13" s="291">
        <v>2.8206380300000005</v>
      </c>
      <c r="E13" s="291">
        <v>0</v>
      </c>
      <c r="F13" s="291">
        <v>0</v>
      </c>
      <c r="G13" s="292">
        <v>0</v>
      </c>
      <c r="H13" s="292">
        <v>5.9383601723531347</v>
      </c>
      <c r="I13" s="292">
        <v>5.942738503286094</v>
      </c>
      <c r="J13" s="292">
        <v>5.766</v>
      </c>
      <c r="K13" s="292">
        <v>5.6474565600000002</v>
      </c>
      <c r="L13" s="292">
        <v>7.1316282199999996</v>
      </c>
      <c r="M13" s="292">
        <v>3.3930826199999999</v>
      </c>
    </row>
    <row r="14" spans="3:16" ht="20.100000000000001" customHeight="1">
      <c r="C14" s="288" t="s">
        <v>24</v>
      </c>
      <c r="D14" s="293"/>
      <c r="E14" s="293"/>
      <c r="F14" s="293"/>
      <c r="G14" s="294"/>
      <c r="H14" s="294"/>
      <c r="I14" s="289"/>
      <c r="J14" s="289"/>
      <c r="K14" s="289"/>
      <c r="L14" s="289"/>
      <c r="M14" s="289"/>
    </row>
    <row r="15" spans="3:16" ht="20.100000000000001" customHeight="1">
      <c r="C15" s="290" t="s">
        <v>102</v>
      </c>
      <c r="D15" s="291">
        <v>59.311001956198098</v>
      </c>
      <c r="E15" s="291">
        <v>64.980629930000006</v>
      </c>
      <c r="F15" s="291">
        <v>79.362614972667615</v>
      </c>
      <c r="G15" s="292">
        <v>86.870351994472145</v>
      </c>
      <c r="H15" s="292">
        <v>98.189685330386098</v>
      </c>
      <c r="I15" s="292">
        <v>103.68994187031264</v>
      </c>
      <c r="J15" s="292">
        <v>114.06</v>
      </c>
      <c r="K15" s="292">
        <v>121.66891403999998</v>
      </c>
      <c r="L15" s="292">
        <v>132.64080899999999</v>
      </c>
      <c r="M15" s="292">
        <v>142.11131099000002</v>
      </c>
    </row>
    <row r="16" spans="3:16" ht="20.100000000000001" customHeight="1">
      <c r="C16" s="290" t="s">
        <v>103</v>
      </c>
      <c r="D16" s="291">
        <v>0</v>
      </c>
      <c r="E16" s="291">
        <v>0</v>
      </c>
      <c r="F16" s="291">
        <v>9.4402500000000007E-3</v>
      </c>
      <c r="G16" s="292">
        <v>0</v>
      </c>
      <c r="H16" s="292">
        <v>0</v>
      </c>
      <c r="I16" s="292">
        <v>0</v>
      </c>
      <c r="J16" s="292">
        <v>0</v>
      </c>
      <c r="K16" s="292">
        <v>0</v>
      </c>
      <c r="L16" s="292">
        <v>0</v>
      </c>
      <c r="M16" s="292">
        <v>0</v>
      </c>
    </row>
    <row r="17" spans="3:18" ht="20.100000000000001" customHeight="1">
      <c r="C17" s="290" t="s">
        <v>104</v>
      </c>
      <c r="D17" s="291">
        <v>0</v>
      </c>
      <c r="E17" s="291">
        <v>0</v>
      </c>
      <c r="F17" s="291">
        <v>0</v>
      </c>
      <c r="G17" s="292">
        <v>9.01099E-3</v>
      </c>
      <c r="H17" s="292">
        <v>8.5337099999999999E-3</v>
      </c>
      <c r="I17" s="292">
        <v>8.1605699999999989E-3</v>
      </c>
      <c r="J17" s="292">
        <v>0</v>
      </c>
      <c r="K17" s="292">
        <v>0</v>
      </c>
      <c r="L17" s="292">
        <v>0</v>
      </c>
      <c r="M17" s="292">
        <v>0</v>
      </c>
    </row>
    <row r="18" spans="3:18" ht="20.100000000000001" customHeight="1">
      <c r="C18" s="290" t="s">
        <v>199</v>
      </c>
      <c r="D18" s="291">
        <v>0</v>
      </c>
      <c r="E18" s="291">
        <v>0</v>
      </c>
      <c r="F18" s="291">
        <v>0</v>
      </c>
      <c r="G18" s="292">
        <v>0</v>
      </c>
      <c r="H18" s="292">
        <v>0</v>
      </c>
      <c r="I18" s="292">
        <v>0</v>
      </c>
      <c r="J18" s="292">
        <v>0</v>
      </c>
      <c r="K18" s="292">
        <v>0</v>
      </c>
      <c r="L18" s="292">
        <v>0</v>
      </c>
      <c r="M18" s="292">
        <v>0</v>
      </c>
    </row>
    <row r="19" spans="3:18" ht="20.100000000000001" customHeight="1">
      <c r="C19" s="288" t="s">
        <v>25</v>
      </c>
      <c r="D19" s="293"/>
      <c r="E19" s="293"/>
      <c r="F19" s="293"/>
      <c r="G19" s="294"/>
      <c r="H19" s="294"/>
      <c r="I19" s="289"/>
      <c r="J19" s="289"/>
      <c r="K19" s="289"/>
      <c r="L19" s="289"/>
      <c r="M19" s="289"/>
    </row>
    <row r="20" spans="3:18" ht="20.100000000000001" customHeight="1">
      <c r="C20" s="290" t="s">
        <v>102</v>
      </c>
      <c r="D20" s="291">
        <v>23.549912214272059</v>
      </c>
      <c r="E20" s="291">
        <v>23.692963410000022</v>
      </c>
      <c r="F20" s="291">
        <v>27.699954866765392</v>
      </c>
      <c r="G20" s="292">
        <v>32.716900366726776</v>
      </c>
      <c r="H20" s="292">
        <v>30.925177633442605</v>
      </c>
      <c r="I20" s="292">
        <v>35.565798330000028</v>
      </c>
      <c r="J20" s="292">
        <v>40.872999999999998</v>
      </c>
      <c r="K20" s="292">
        <v>39.812888350000001</v>
      </c>
      <c r="L20" s="292">
        <v>34.965458400000003</v>
      </c>
      <c r="M20" s="292">
        <v>32.265321650000011</v>
      </c>
    </row>
    <row r="21" spans="3:18" ht="20.100000000000001" customHeight="1">
      <c r="C21" s="290" t="s">
        <v>103</v>
      </c>
      <c r="D21" s="291">
        <v>1.0072619999999999E-2</v>
      </c>
      <c r="E21" s="291">
        <v>1.6981799999999998E-2</v>
      </c>
      <c r="F21" s="291">
        <v>2.4181359999999995E-2</v>
      </c>
      <c r="G21" s="292">
        <v>2.2504330000000003E-2</v>
      </c>
      <c r="H21" s="292">
        <v>1.8642499999999996E-2</v>
      </c>
      <c r="I21" s="292">
        <v>1.7245850000000004E-2</v>
      </c>
      <c r="J21" s="292">
        <v>2.1999999999999999E-2</v>
      </c>
      <c r="K21" s="292">
        <v>2.509018E-2</v>
      </c>
      <c r="L21" s="292">
        <v>2.8808960000000002E-2</v>
      </c>
      <c r="M21" s="292">
        <v>1.40348E-2</v>
      </c>
    </row>
    <row r="22" spans="3:18" ht="20.100000000000001" customHeight="1">
      <c r="C22" s="290" t="s">
        <v>104</v>
      </c>
      <c r="D22" s="291">
        <v>1.8770332056756756</v>
      </c>
      <c r="E22" s="291">
        <v>1.9051660400000001</v>
      </c>
      <c r="F22" s="291">
        <v>1.8996056478378378</v>
      </c>
      <c r="G22" s="292">
        <v>1.740459672973</v>
      </c>
      <c r="H22" s="292">
        <v>1.8014195499999999</v>
      </c>
      <c r="I22" s="292">
        <v>1.7886266199999998</v>
      </c>
      <c r="J22" s="292">
        <v>6.4000000000000001E-2</v>
      </c>
      <c r="K22" s="292">
        <v>6.4210927299999998E-2</v>
      </c>
      <c r="L22" s="292">
        <v>1.9284309999999999E-2</v>
      </c>
      <c r="M22" s="292">
        <v>2.1109600000000003E-2</v>
      </c>
    </row>
    <row r="23" spans="3:18" ht="20.100000000000001" customHeight="1">
      <c r="C23" s="290" t="s">
        <v>199</v>
      </c>
      <c r="D23" s="291">
        <f t="shared" ref="D23" si="0">O23/1000000</f>
        <v>0</v>
      </c>
      <c r="E23" s="291" t="e">
        <f>#REF!/1000000</f>
        <v>#REF!</v>
      </c>
      <c r="F23" s="291">
        <f>P23/1000000</f>
        <v>0</v>
      </c>
      <c r="G23" s="292">
        <f>Q23/1000000</f>
        <v>0</v>
      </c>
      <c r="H23" s="292">
        <f>R23/1000000</f>
        <v>0</v>
      </c>
      <c r="I23" s="292">
        <v>0</v>
      </c>
      <c r="J23" s="292">
        <v>0</v>
      </c>
      <c r="K23" s="292">
        <v>0</v>
      </c>
      <c r="L23" s="292">
        <v>0</v>
      </c>
      <c r="M23" s="292">
        <v>0</v>
      </c>
    </row>
    <row r="24" spans="3:18" ht="20.100000000000001" customHeight="1">
      <c r="C24" s="288" t="s">
        <v>105</v>
      </c>
      <c r="D24" s="293"/>
      <c r="E24" s="293"/>
      <c r="F24" s="293"/>
      <c r="G24" s="294"/>
      <c r="H24" s="294"/>
      <c r="I24" s="289"/>
      <c r="J24" s="289"/>
      <c r="K24" s="289"/>
      <c r="L24" s="289"/>
      <c r="M24" s="289"/>
    </row>
    <row r="25" spans="3:18" ht="20.100000000000001" customHeight="1">
      <c r="C25" s="290" t="s">
        <v>102</v>
      </c>
      <c r="D25" s="291">
        <v>1600.2628164457228</v>
      </c>
      <c r="E25" s="291">
        <v>1701.4751641699982</v>
      </c>
      <c r="F25" s="291">
        <v>1919.3034036003576</v>
      </c>
      <c r="G25" s="292">
        <v>2065.1996938740695</v>
      </c>
      <c r="H25" s="292">
        <v>2321.9165271098304</v>
      </c>
      <c r="I25" s="292">
        <v>2587.73</v>
      </c>
      <c r="J25" s="292">
        <v>2835.0479999999998</v>
      </c>
      <c r="K25" s="292">
        <v>3067.20411496</v>
      </c>
      <c r="L25" s="292">
        <v>3387.63713289</v>
      </c>
      <c r="M25" s="292">
        <v>3681.9372814708468</v>
      </c>
      <c r="O25" s="298"/>
    </row>
    <row r="26" spans="3:18" ht="20.100000000000001" customHeight="1">
      <c r="C26" s="290" t="s">
        <v>103</v>
      </c>
      <c r="D26" s="291">
        <v>82.592653645969534</v>
      </c>
      <c r="E26" s="291">
        <v>82.53306274000002</v>
      </c>
      <c r="F26" s="291">
        <v>114.16793851731362</v>
      </c>
      <c r="G26" s="292">
        <v>159.78426589914133</v>
      </c>
      <c r="H26" s="292">
        <v>119.52230936243242</v>
      </c>
      <c r="I26" s="292">
        <v>168.4385986932142</v>
      </c>
      <c r="J26" s="292">
        <v>189.46099999999998</v>
      </c>
      <c r="K26" s="292">
        <v>203.60530835000003</v>
      </c>
      <c r="L26" s="292">
        <v>231.56410337000005</v>
      </c>
      <c r="M26" s="292">
        <v>250.26282393000005</v>
      </c>
    </row>
    <row r="27" spans="3:18" ht="20.100000000000001" customHeight="1">
      <c r="C27" s="290" t="s">
        <v>104</v>
      </c>
      <c r="D27" s="291">
        <v>7.6353742314136035</v>
      </c>
      <c r="E27" s="291">
        <v>4.0878895599999998</v>
      </c>
      <c r="F27" s="291">
        <v>10.971320352833693</v>
      </c>
      <c r="G27" s="292">
        <v>10.874102846907601</v>
      </c>
      <c r="H27" s="292">
        <v>11.127818040000001</v>
      </c>
      <c r="I27" s="292">
        <v>30.9626938</v>
      </c>
      <c r="J27" s="292">
        <v>31.611000000000001</v>
      </c>
      <c r="K27" s="253">
        <v>30.284339860000003</v>
      </c>
      <c r="L27" s="253">
        <v>31.165553410000001</v>
      </c>
      <c r="M27" s="253">
        <v>34.067367530000006</v>
      </c>
    </row>
    <row r="28" spans="3:18" ht="20.100000000000001" customHeight="1">
      <c r="C28" s="290" t="s">
        <v>199</v>
      </c>
      <c r="D28" s="291">
        <v>2.8206380300000005</v>
      </c>
      <c r="E28" s="291">
        <v>0</v>
      </c>
      <c r="F28" s="291">
        <v>0</v>
      </c>
      <c r="G28" s="292">
        <v>0</v>
      </c>
      <c r="H28" s="292">
        <v>5.9383601723531347</v>
      </c>
      <c r="I28" s="292">
        <v>5.942738503286094</v>
      </c>
      <c r="J28" s="292">
        <v>5.766</v>
      </c>
      <c r="K28" s="292">
        <v>5.6474565600000002</v>
      </c>
      <c r="L28" s="292">
        <v>7.1316282199999996</v>
      </c>
      <c r="M28" s="292">
        <v>3.3930826199999999</v>
      </c>
    </row>
    <row r="29" spans="3:18" ht="20.100000000000001" customHeight="1">
      <c r="C29" s="288" t="s">
        <v>106</v>
      </c>
      <c r="D29" s="293"/>
      <c r="E29" s="293"/>
      <c r="F29" s="293"/>
      <c r="G29" s="294"/>
      <c r="H29" s="294"/>
      <c r="I29" s="294"/>
      <c r="J29" s="294"/>
      <c r="K29" s="294"/>
      <c r="L29" s="294"/>
      <c r="M29" s="294"/>
    </row>
    <row r="30" spans="3:18" ht="19.899999999999999" customHeight="1">
      <c r="C30" s="290" t="s">
        <v>102</v>
      </c>
      <c r="D30" s="291">
        <v>11.924858155084532</v>
      </c>
      <c r="E30" s="291">
        <v>14.994108704125859</v>
      </c>
      <c r="F30" s="291">
        <v>14.581756760395377</v>
      </c>
      <c r="G30" s="292">
        <v>15.706691304541256</v>
      </c>
      <c r="H30" s="292">
        <v>16.924779234924859</v>
      </c>
      <c r="I30" s="292">
        <v>14.99659294020319</v>
      </c>
      <c r="J30" s="292">
        <v>18.645</v>
      </c>
      <c r="K30" s="292">
        <v>20.092285312665275</v>
      </c>
      <c r="L30" s="292">
        <v>21.412953959839591</v>
      </c>
      <c r="M30" s="292">
        <v>19.907181929248075</v>
      </c>
    </row>
    <row r="31" spans="3:18" ht="19.899999999999999" customHeight="1">
      <c r="C31" s="290" t="s">
        <v>103</v>
      </c>
      <c r="D31" s="291">
        <v>2.7191297934678569</v>
      </c>
      <c r="E31" s="291">
        <v>3.0196606343903447</v>
      </c>
      <c r="F31" s="291">
        <v>5.1691598784412767</v>
      </c>
      <c r="G31" s="292">
        <v>6.602966423827807</v>
      </c>
      <c r="H31" s="292">
        <v>3.6024136989568438</v>
      </c>
      <c r="I31" s="292">
        <v>4.09559728925786</v>
      </c>
      <c r="J31" s="292">
        <v>4.9400000000000004</v>
      </c>
      <c r="K31" s="292">
        <v>5.4933104264258503</v>
      </c>
      <c r="L31" s="292">
        <v>7.6605636706088598</v>
      </c>
      <c r="M31" s="292">
        <v>10.013977226060652</v>
      </c>
    </row>
    <row r="32" spans="3:18" ht="19.899999999999999" customHeight="1">
      <c r="C32" s="290" t="s">
        <v>104</v>
      </c>
      <c r="D32" s="291">
        <v>3.2048987837354441</v>
      </c>
      <c r="E32" s="291">
        <v>1.0058003499999999</v>
      </c>
      <c r="F32" s="291">
        <v>3.6995454008038449</v>
      </c>
      <c r="G32" s="292">
        <v>3.2800969934106798</v>
      </c>
      <c r="H32" s="292">
        <v>5.9325475432147492</v>
      </c>
      <c r="I32" s="292">
        <v>8.6620743597810907</v>
      </c>
      <c r="J32" s="292">
        <v>8.6760000000000002</v>
      </c>
      <c r="K32" s="292">
        <v>8.9823884134772598</v>
      </c>
      <c r="L32" s="292">
        <v>14.93006573341499</v>
      </c>
      <c r="M32" s="292">
        <v>18.804313840892871</v>
      </c>
      <c r="R32" s="244"/>
    </row>
    <row r="33" spans="3:16">
      <c r="C33" s="290" t="s">
        <v>199</v>
      </c>
      <c r="D33" s="291">
        <v>0</v>
      </c>
      <c r="E33" s="291">
        <v>0</v>
      </c>
      <c r="F33" s="291">
        <v>0</v>
      </c>
      <c r="G33" s="292">
        <v>0</v>
      </c>
      <c r="H33" s="292">
        <v>2.2290571803329998E-2</v>
      </c>
      <c r="I33" s="292">
        <v>2.1589251890240004E-2</v>
      </c>
      <c r="J33" s="292">
        <v>2.1999999999999999E-2</v>
      </c>
      <c r="K33" s="292">
        <v>2.061024210473E-2</v>
      </c>
      <c r="L33" s="292">
        <v>0.37707869307781</v>
      </c>
      <c r="M33" s="292">
        <v>0.91130694200787998</v>
      </c>
    </row>
    <row r="34" spans="3:16" ht="19.899999999999999" customHeight="1">
      <c r="C34" s="288" t="s">
        <v>107</v>
      </c>
      <c r="D34" s="293"/>
      <c r="E34" s="293"/>
      <c r="F34" s="293"/>
      <c r="G34" s="294"/>
      <c r="H34" s="294"/>
      <c r="I34" s="294">
        <f>SUM(I35:I38)</f>
        <v>0.36143163858702615</v>
      </c>
      <c r="J34" s="294"/>
      <c r="K34" s="294"/>
      <c r="L34" s="294"/>
      <c r="M34" s="294"/>
    </row>
    <row r="35" spans="3:16" ht="19.899999999999999" customHeight="1">
      <c r="C35" s="290" t="s">
        <v>102</v>
      </c>
      <c r="D35" s="291">
        <v>0.28755071118578113</v>
      </c>
      <c r="E35" s="291">
        <v>0.3259833834107182</v>
      </c>
      <c r="F35" s="291">
        <v>0.29567806740344554</v>
      </c>
      <c r="G35" s="292">
        <v>0.35188304190008279</v>
      </c>
      <c r="H35" s="292">
        <v>0.36121212000000003</v>
      </c>
      <c r="I35" s="292">
        <v>0.35327106858702617</v>
      </c>
      <c r="J35" s="292">
        <v>0.33200000000000002</v>
      </c>
      <c r="K35" s="292">
        <v>0.43675287023367804</v>
      </c>
      <c r="L35" s="292">
        <v>0.37108120520446036</v>
      </c>
      <c r="M35" s="292">
        <v>0.37278822429338365</v>
      </c>
    </row>
    <row r="36" spans="3:16" ht="19.899999999999999" customHeight="1">
      <c r="C36" s="290" t="s">
        <v>103</v>
      </c>
      <c r="D36" s="291">
        <v>0</v>
      </c>
      <c r="E36" s="291">
        <v>0</v>
      </c>
      <c r="F36" s="291">
        <v>1.8141106419798257E-4</v>
      </c>
      <c r="G36" s="292">
        <v>0</v>
      </c>
      <c r="H36" s="292">
        <v>0</v>
      </c>
      <c r="I36" s="292">
        <v>0</v>
      </c>
      <c r="J36" s="292">
        <v>0</v>
      </c>
      <c r="K36" s="292">
        <v>0</v>
      </c>
      <c r="L36" s="292">
        <v>0</v>
      </c>
      <c r="M36" s="292">
        <v>0</v>
      </c>
    </row>
    <row r="37" spans="3:16" ht="19.899999999999999" customHeight="1">
      <c r="C37" s="290" t="s">
        <v>104</v>
      </c>
      <c r="D37" s="291">
        <v>0</v>
      </c>
      <c r="E37" s="291">
        <v>0</v>
      </c>
      <c r="F37" s="291">
        <v>0</v>
      </c>
      <c r="G37" s="292">
        <v>9.01099E-3</v>
      </c>
      <c r="H37" s="292">
        <v>0</v>
      </c>
      <c r="I37" s="292">
        <v>8.1605699999999989E-3</v>
      </c>
      <c r="J37" s="292">
        <v>0</v>
      </c>
      <c r="K37" s="292">
        <v>0</v>
      </c>
      <c r="L37" s="292">
        <v>0</v>
      </c>
      <c r="M37" s="292">
        <v>0</v>
      </c>
    </row>
    <row r="38" spans="3:16" ht="19.899999999999999" customHeight="1">
      <c r="C38" s="290" t="s">
        <v>199</v>
      </c>
      <c r="D38" s="291">
        <v>0</v>
      </c>
      <c r="E38" s="291">
        <v>0</v>
      </c>
      <c r="F38" s="291">
        <v>0</v>
      </c>
      <c r="G38" s="292">
        <v>0</v>
      </c>
      <c r="H38" s="292">
        <v>0</v>
      </c>
      <c r="I38" s="292">
        <v>0</v>
      </c>
      <c r="J38" s="292">
        <v>0</v>
      </c>
      <c r="K38" s="292">
        <v>0</v>
      </c>
      <c r="L38" s="292">
        <v>0</v>
      </c>
      <c r="M38" s="292">
        <v>0</v>
      </c>
    </row>
    <row r="39" spans="3:16" ht="19.899999999999999" customHeight="1">
      <c r="C39" s="288" t="s">
        <v>108</v>
      </c>
      <c r="D39" s="293"/>
      <c r="E39" s="293"/>
      <c r="F39" s="293"/>
      <c r="G39" s="294"/>
      <c r="H39" s="294"/>
      <c r="I39" s="294">
        <f>SUM(I40:I43)</f>
        <v>2.3699578490390425</v>
      </c>
      <c r="J39" s="294"/>
      <c r="K39" s="294"/>
      <c r="L39" s="294"/>
      <c r="M39" s="294"/>
    </row>
    <row r="40" spans="3:16" ht="19.899999999999999" customHeight="1">
      <c r="C40" s="290" t="s">
        <v>102</v>
      </c>
      <c r="D40" s="291">
        <v>0.46208227480845077</v>
      </c>
      <c r="E40" s="291">
        <v>0.46635463423033807</v>
      </c>
      <c r="F40" s="291">
        <v>0.10978881417076486</v>
      </c>
      <c r="G40" s="292">
        <v>0.19379813801498741</v>
      </c>
      <c r="H40" s="292">
        <v>0.24438579401513125</v>
      </c>
      <c r="I40" s="292">
        <v>0.5740954406479627</v>
      </c>
      <c r="J40" s="292">
        <v>0.13700000000000001</v>
      </c>
      <c r="K40" s="292">
        <v>0.12474553835665017</v>
      </c>
      <c r="L40" s="292">
        <v>0.12722877666350035</v>
      </c>
      <c r="M40" s="292">
        <v>0.17834632539131232</v>
      </c>
    </row>
    <row r="41" spans="3:16" ht="19.899999999999999" customHeight="1">
      <c r="C41" s="290" t="s">
        <v>103</v>
      </c>
      <c r="D41" s="291">
        <v>3.1727197580000001E-3</v>
      </c>
      <c r="E41" s="291">
        <v>3.5978066139999995E-3</v>
      </c>
      <c r="F41" s="291">
        <v>8.2011440160000004E-3</v>
      </c>
      <c r="G41" s="292">
        <v>7.9031313340000003E-3</v>
      </c>
      <c r="H41" s="292">
        <v>9.3151499289999985E-3</v>
      </c>
      <c r="I41" s="292">
        <v>6.2584997439999986E-3</v>
      </c>
      <c r="J41" s="292">
        <v>5.0000000000000001E-3</v>
      </c>
      <c r="K41" s="292">
        <v>6.0671743750000005E-3</v>
      </c>
      <c r="L41" s="292">
        <v>2.6212055500000006E-3</v>
      </c>
      <c r="M41" s="292">
        <v>1.9321397826565955E-4</v>
      </c>
    </row>
    <row r="42" spans="3:16" ht="19.899999999999999" customHeight="1">
      <c r="C42" s="290" t="s">
        <v>104</v>
      </c>
      <c r="D42" s="291">
        <v>0.30539164000000002</v>
      </c>
      <c r="E42" s="291">
        <v>0.29988685999999998</v>
      </c>
      <c r="F42" s="291">
        <v>0.25105766999999996</v>
      </c>
      <c r="G42" s="292">
        <v>3.7994080212E-2</v>
      </c>
      <c r="H42" s="292">
        <v>0.49288100940100005</v>
      </c>
      <c r="I42" s="292">
        <v>1.7896039086470799</v>
      </c>
      <c r="J42" s="292">
        <v>0</v>
      </c>
      <c r="K42" s="292">
        <v>6.4209059270020005E-2</v>
      </c>
      <c r="L42" s="292">
        <v>1.9284309999999999E-2</v>
      </c>
      <c r="M42" s="292">
        <v>2.1265740000000002E-2</v>
      </c>
    </row>
    <row r="43" spans="3:16" ht="19.899999999999999" customHeight="1">
      <c r="C43" s="290" t="s">
        <v>199</v>
      </c>
      <c r="D43" s="291">
        <v>0</v>
      </c>
      <c r="E43" s="291">
        <v>0</v>
      </c>
      <c r="F43" s="291">
        <v>0</v>
      </c>
      <c r="G43" s="292">
        <v>0</v>
      </c>
      <c r="H43" s="292">
        <v>0</v>
      </c>
      <c r="I43" s="292">
        <v>0</v>
      </c>
      <c r="J43" s="292">
        <v>0</v>
      </c>
      <c r="K43" s="292">
        <v>0</v>
      </c>
      <c r="L43" s="292">
        <v>0</v>
      </c>
      <c r="M43" s="292">
        <v>0</v>
      </c>
    </row>
    <row r="44" spans="3:16" ht="19.899999999999999" customHeight="1">
      <c r="C44" s="288" t="s">
        <v>109</v>
      </c>
      <c r="D44" s="293"/>
      <c r="E44" s="293"/>
      <c r="F44" s="293"/>
      <c r="G44" s="294"/>
      <c r="H44" s="294"/>
      <c r="I44" s="294"/>
      <c r="J44" s="294"/>
      <c r="K44" s="294"/>
      <c r="L44" s="294"/>
      <c r="M44" s="294"/>
    </row>
    <row r="45" spans="3:16" ht="19.899999999999999" customHeight="1">
      <c r="C45" s="290" t="s">
        <v>102</v>
      </c>
      <c r="D45" s="295">
        <v>7.9202559797205991E-3</v>
      </c>
      <c r="E45" s="295">
        <v>9.2780941233824889E-3</v>
      </c>
      <c r="F45" s="295">
        <v>7.8086787184639761E-3</v>
      </c>
      <c r="G45" s="270">
        <v>7.8696372717201053E-3</v>
      </c>
      <c r="H45" s="270">
        <v>7.3943937383102402E-3</v>
      </c>
      <c r="I45" s="270">
        <v>6.1575010517933102E-3</v>
      </c>
      <c r="J45" s="270">
        <v>6.7420375245851221E-3</v>
      </c>
      <c r="K45" s="270">
        <v>6.7363631377832358E-3</v>
      </c>
      <c r="L45" s="270">
        <v>6.4688080548897841E-3</v>
      </c>
      <c r="M45" s="270">
        <v>5.5564000456738254E-3</v>
      </c>
    </row>
    <row r="46" spans="3:16" ht="19.899999999999999" customHeight="1">
      <c r="C46" s="290" t="s">
        <v>103</v>
      </c>
      <c r="D46" s="295">
        <v>3.2960589023993701E-2</v>
      </c>
      <c r="E46" s="295">
        <v>3.6630876652770927E-2</v>
      </c>
      <c r="F46" s="295">
        <v>4.5350231428907671E-2</v>
      </c>
      <c r="G46" s="270">
        <v>4.1373720484685933E-2</v>
      </c>
      <c r="H46" s="270">
        <v>3.3213588292006005E-2</v>
      </c>
      <c r="I46" s="270">
        <v>2.4352231738004295E-2</v>
      </c>
      <c r="J46" s="270">
        <v>2.6100358385103006E-2</v>
      </c>
      <c r="K46" s="270">
        <v>2.7009991268731326E-2</v>
      </c>
      <c r="L46" s="270">
        <v>3.3093146841997323E-2</v>
      </c>
      <c r="M46" s="270">
        <v>4.0014614567123796E-2</v>
      </c>
    </row>
    <row r="47" spans="3:16" ht="19.899999999999999" customHeight="1">
      <c r="C47" s="290" t="s">
        <v>104</v>
      </c>
      <c r="D47" s="295">
        <v>0.45974045506418526</v>
      </c>
      <c r="E47" s="295">
        <v>0.31940373897968027</v>
      </c>
      <c r="F47" s="295">
        <v>0.36008456081436685</v>
      </c>
      <c r="G47" s="270">
        <v>0.34045675528786329</v>
      </c>
      <c r="H47" s="270">
        <v>0.57742034687473631</v>
      </c>
      <c r="I47" s="270">
        <v>0.33782069822452493</v>
      </c>
      <c r="J47" s="270">
        <v>0.27446142165701815</v>
      </c>
      <c r="K47" s="270">
        <v>0.29872196371353493</v>
      </c>
      <c r="L47" s="270">
        <v>0.47967542391267903</v>
      </c>
      <c r="M47" s="270">
        <v>0.55259859935801936</v>
      </c>
    </row>
    <row r="48" spans="3:16" ht="19.899999999999999" customHeight="1">
      <c r="C48" s="290" t="s">
        <v>199</v>
      </c>
      <c r="D48" s="295">
        <v>0</v>
      </c>
      <c r="E48" s="258" t="s">
        <v>195</v>
      </c>
      <c r="F48" s="258" t="s">
        <v>195</v>
      </c>
      <c r="G48" s="258" t="s">
        <v>195</v>
      </c>
      <c r="H48" s="295">
        <v>3.7536577702219662E-3</v>
      </c>
      <c r="I48" s="295">
        <v>3.6328793330384669E-3</v>
      </c>
      <c r="J48" s="295">
        <v>3.8154699965313905E-3</v>
      </c>
      <c r="K48" s="295">
        <v>3.6494733311822057E-3</v>
      </c>
      <c r="L48" s="270">
        <v>5.2874137776886244E-2</v>
      </c>
      <c r="M48" s="270">
        <v>0.26857788155122492</v>
      </c>
      <c r="P48" s="296"/>
    </row>
    <row r="49" spans="3:16" ht="19.899999999999999" customHeight="1">
      <c r="C49" s="297"/>
      <c r="D49" s="245"/>
      <c r="E49" s="245"/>
      <c r="F49" s="245"/>
      <c r="G49" s="245"/>
      <c r="H49" s="245"/>
      <c r="I49" s="245"/>
      <c r="J49" s="245"/>
      <c r="K49" s="245"/>
      <c r="L49" s="245"/>
      <c r="M49" s="245"/>
      <c r="P49" s="296"/>
    </row>
    <row r="50" spans="3:16" ht="19.899999999999999" customHeight="1">
      <c r="C50" s="290"/>
      <c r="P50" s="296"/>
    </row>
    <row r="51" spans="3:16" ht="19.899999999999999" customHeight="1">
      <c r="C51" s="290"/>
    </row>
    <row r="52" spans="3:16" ht="19.899999999999999" customHeight="1">
      <c r="C52" s="290"/>
    </row>
    <row r="53" spans="3:16" ht="19.899999999999999" customHeight="1"/>
    <row r="54" spans="3:16" ht="19.899999999999999" customHeight="1">
      <c r="C54" s="297"/>
    </row>
    <row r="55" spans="3:16" ht="19.899999999999999" customHeight="1">
      <c r="C55" s="290"/>
    </row>
    <row r="56" spans="3:16" ht="19.899999999999999" customHeight="1">
      <c r="C56" s="290"/>
    </row>
    <row r="57" spans="3:16" ht="19.899999999999999" customHeight="1">
      <c r="C57" s="290"/>
    </row>
    <row r="58" spans="3:16" ht="19.899999999999999" customHeight="1"/>
    <row r="59" spans="3:16" ht="19.899999999999999" customHeight="1">
      <c r="C59" s="297"/>
    </row>
    <row r="60" spans="3:16" ht="19.899999999999999" customHeight="1">
      <c r="C60" s="290"/>
    </row>
    <row r="61" spans="3:16" ht="19.899999999999999" customHeight="1">
      <c r="C61" s="290"/>
    </row>
    <row r="62" spans="3:16" ht="19.899999999999999" customHeight="1">
      <c r="C62" s="290"/>
    </row>
    <row r="63" spans="3:16" ht="19.899999999999999" customHeight="1"/>
    <row r="64" spans="3:16" ht="19.899999999999999" customHeight="1">
      <c r="C64" s="297"/>
    </row>
    <row r="65" spans="3:3" ht="19.899999999999999" customHeight="1">
      <c r="C65" s="290"/>
    </row>
    <row r="66" spans="3:3" ht="19.899999999999999" customHeight="1">
      <c r="C66" s="290"/>
    </row>
    <row r="67" spans="3:3" ht="19.899999999999999" customHeight="1">
      <c r="C67" s="290"/>
    </row>
    <row r="68" spans="3:3" ht="19.899999999999999" customHeight="1"/>
    <row r="69" spans="3:3" ht="19.899999999999999" customHeight="1">
      <c r="C69" s="297"/>
    </row>
    <row r="70" spans="3:3" ht="19.899999999999999" customHeight="1">
      <c r="C70" s="290"/>
    </row>
    <row r="71" spans="3:3" ht="19.899999999999999" customHeight="1">
      <c r="C71" s="290"/>
    </row>
    <row r="72" spans="3:3">
      <c r="C72" s="290"/>
    </row>
  </sheetData>
  <hyperlinks>
    <hyperlink ref="P9" location="Cover!A1" display="cover" xr:uid="{982D9863-2014-412F-A0B2-1B803FD7F9B9}"/>
  </hyperlinks>
  <pageMargins left="0.7" right="0.7" top="0.75" bottom="0.75" header="0.3" footer="0.3"/>
  <pageSetup paperSize="9" scale="4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39B8C-008A-45E2-9CC2-3C96EE711561}">
  <sheetPr codeName="Sheet15">
    <tabColor theme="5"/>
    <pageSetUpPr fitToPage="1"/>
  </sheetPr>
  <dimension ref="B1:W51"/>
  <sheetViews>
    <sheetView view="pageBreakPreview" zoomScale="60" zoomScaleNormal="100" workbookViewId="0">
      <selection activeCell="Q46" sqref="Q45:Q46"/>
    </sheetView>
  </sheetViews>
  <sheetFormatPr defaultColWidth="9.28515625" defaultRowHeight="15"/>
  <cols>
    <col min="1" max="1" width="9.28515625" style="1"/>
    <col min="2" max="2" width="9" style="1" customWidth="1"/>
    <col min="3" max="3" width="4.7109375" style="1" customWidth="1"/>
    <col min="4" max="4" width="35.7109375" style="1" customWidth="1"/>
    <col min="5" max="5" width="16.7109375" style="1" customWidth="1"/>
    <col min="6" max="6" width="15.28515625" style="1" customWidth="1"/>
    <col min="7" max="7" width="14.28515625" style="1" customWidth="1"/>
    <col min="8" max="8" width="12" style="1" customWidth="1"/>
    <col min="9" max="9" width="14.42578125" style="1" customWidth="1"/>
    <col min="10" max="10" width="6.28515625" style="1" customWidth="1"/>
    <col min="11" max="16384" width="9.28515625" style="1"/>
  </cols>
  <sheetData>
    <row r="1" spans="2:23" ht="18.75" customHeight="1"/>
    <row r="2" spans="2:23" ht="15.75" customHeight="1"/>
    <row r="4" spans="2:23" ht="23.25" customHeight="1">
      <c r="D4" s="21"/>
      <c r="E4" s="21"/>
      <c r="F4" s="21"/>
      <c r="G4" s="21"/>
      <c r="H4" s="21"/>
      <c r="I4" s="21"/>
      <c r="J4" s="21"/>
      <c r="K4" s="21"/>
      <c r="L4" s="21"/>
      <c r="M4" s="21"/>
      <c r="N4" s="21"/>
      <c r="O4" s="21"/>
      <c r="P4" s="21"/>
      <c r="Q4" s="21"/>
      <c r="R4" s="21"/>
      <c r="S4" s="21"/>
      <c r="T4" s="21"/>
      <c r="U4" s="21"/>
      <c r="V4" s="21"/>
      <c r="W4" s="21"/>
    </row>
    <row r="5" spans="2:23" ht="23.25" customHeight="1">
      <c r="D5" s="2" t="s">
        <v>226</v>
      </c>
      <c r="E5" s="21"/>
      <c r="F5" s="21"/>
      <c r="G5" s="21"/>
      <c r="H5" s="21"/>
      <c r="I5" s="21"/>
      <c r="J5" s="21"/>
      <c r="K5" s="21"/>
      <c r="L5" s="21"/>
      <c r="M5" s="21"/>
      <c r="N5" s="21"/>
      <c r="O5" s="21"/>
      <c r="P5" s="21"/>
      <c r="Q5" s="21"/>
      <c r="R5" s="21"/>
      <c r="S5" s="21"/>
      <c r="T5" s="21"/>
      <c r="U5" s="21"/>
      <c r="V5" s="21"/>
      <c r="W5" s="21"/>
    </row>
    <row r="6" spans="2:23" ht="23.25" customHeight="1">
      <c r="B6" s="140" t="s">
        <v>95</v>
      </c>
      <c r="D6" s="21"/>
      <c r="E6" s="21"/>
      <c r="F6" s="21"/>
      <c r="G6" s="21"/>
      <c r="H6" s="21"/>
      <c r="I6" s="21"/>
      <c r="J6" s="21"/>
      <c r="K6" s="21"/>
      <c r="L6" s="21"/>
      <c r="M6" s="21"/>
      <c r="N6" s="21"/>
      <c r="O6" s="21"/>
      <c r="P6" s="21"/>
      <c r="Q6" s="21"/>
      <c r="R6" s="21"/>
      <c r="S6" s="21"/>
      <c r="T6" s="21"/>
      <c r="U6" s="21"/>
      <c r="V6" s="21"/>
      <c r="W6" s="21"/>
    </row>
    <row r="7" spans="2:23">
      <c r="D7" s="3"/>
      <c r="E7" s="4"/>
      <c r="F7" s="4"/>
      <c r="G7" s="4"/>
      <c r="H7" s="4"/>
      <c r="I7" s="4"/>
      <c r="J7" s="4"/>
      <c r="K7" s="4"/>
      <c r="L7" s="4"/>
      <c r="M7" s="4"/>
      <c r="N7" s="4"/>
      <c r="O7" s="4"/>
      <c r="P7" s="4"/>
      <c r="Q7" s="4"/>
      <c r="R7" s="4"/>
      <c r="S7" s="4"/>
      <c r="T7" s="4"/>
      <c r="U7" s="4"/>
      <c r="V7" s="4"/>
      <c r="W7" s="4"/>
    </row>
    <row r="8" spans="2:23">
      <c r="D8" s="7"/>
      <c r="E8" s="7"/>
      <c r="F8" s="7"/>
      <c r="G8" s="7"/>
      <c r="H8" s="7"/>
      <c r="I8" s="7"/>
    </row>
    <row r="9" spans="2:23" ht="20.100000000000001" customHeight="1">
      <c r="D9" s="7" t="s">
        <v>227</v>
      </c>
      <c r="E9" s="22"/>
      <c r="F9" s="7"/>
      <c r="G9" s="7"/>
      <c r="H9" s="7"/>
      <c r="I9" s="7"/>
    </row>
    <row r="10" spans="2:23" ht="20.100000000000001" customHeight="1">
      <c r="D10" s="7" t="s">
        <v>228</v>
      </c>
      <c r="E10" s="22"/>
      <c r="F10" s="22"/>
      <c r="G10" s="22"/>
      <c r="H10" s="22"/>
      <c r="I10" s="22"/>
    </row>
    <row r="11" spans="2:23" ht="20.100000000000001" customHeight="1">
      <c r="D11" s="7" t="s">
        <v>229</v>
      </c>
      <c r="E11" s="22"/>
      <c r="F11" s="22"/>
      <c r="G11" s="22"/>
      <c r="H11" s="22"/>
      <c r="I11" s="22"/>
    </row>
    <row r="12" spans="2:23" ht="20.100000000000001" customHeight="1">
      <c r="D12" s="7" t="s">
        <v>230</v>
      </c>
      <c r="E12" s="22"/>
      <c r="F12" s="22"/>
      <c r="G12" s="22"/>
      <c r="H12" s="22"/>
      <c r="I12" s="22"/>
    </row>
    <row r="13" spans="2:23" ht="20.100000000000001" customHeight="1">
      <c r="D13" s="7" t="s">
        <v>231</v>
      </c>
      <c r="E13" s="22"/>
      <c r="F13" s="22"/>
      <c r="G13" s="22"/>
      <c r="H13" s="22"/>
      <c r="I13" s="22"/>
    </row>
    <row r="14" spans="2:23" ht="20.100000000000001" customHeight="1">
      <c r="D14" s="7" t="s">
        <v>232</v>
      </c>
      <c r="E14" s="22"/>
      <c r="F14" s="22"/>
      <c r="G14" s="22"/>
      <c r="H14" s="22"/>
      <c r="I14" s="22"/>
    </row>
    <row r="15" spans="2:23" ht="20.100000000000001" customHeight="1">
      <c r="D15" s="7" t="s">
        <v>233</v>
      </c>
      <c r="E15" s="22"/>
      <c r="F15" s="22"/>
      <c r="G15" s="22"/>
      <c r="H15" s="22"/>
      <c r="I15" s="22"/>
    </row>
    <row r="16" spans="2:23" ht="20.100000000000001" customHeight="1">
      <c r="D16" s="7" t="s">
        <v>234</v>
      </c>
      <c r="E16" s="22"/>
      <c r="F16" s="22"/>
      <c r="G16" s="22"/>
      <c r="H16" s="22"/>
      <c r="I16" s="22"/>
    </row>
    <row r="17" spans="4:9" ht="20.100000000000001" customHeight="1">
      <c r="D17" s="7" t="s">
        <v>235</v>
      </c>
      <c r="E17" s="22"/>
      <c r="F17" s="22"/>
      <c r="G17" s="22"/>
      <c r="H17" s="22"/>
      <c r="I17" s="22"/>
    </row>
    <row r="18" spans="4:9" ht="20.100000000000001" customHeight="1">
      <c r="D18" s="7" t="s">
        <v>236</v>
      </c>
      <c r="E18" s="22"/>
      <c r="F18" s="22"/>
      <c r="G18" s="22"/>
      <c r="H18" s="22"/>
      <c r="I18" s="22"/>
    </row>
    <row r="19" spans="4:9" ht="20.100000000000001" customHeight="1">
      <c r="D19" s="7" t="s">
        <v>237</v>
      </c>
      <c r="E19" s="22"/>
      <c r="F19" s="22"/>
      <c r="G19" s="22"/>
      <c r="H19" s="22"/>
      <c r="I19" s="22"/>
    </row>
    <row r="20" spans="4:9" ht="20.100000000000001" customHeight="1">
      <c r="D20" s="7" t="s">
        <v>238</v>
      </c>
      <c r="E20" s="22"/>
      <c r="F20" s="22"/>
      <c r="G20" s="22"/>
      <c r="H20" s="22"/>
      <c r="I20" s="22"/>
    </row>
    <row r="21" spans="4:9" ht="20.100000000000001" customHeight="1">
      <c r="D21" s="7" t="s">
        <v>239</v>
      </c>
      <c r="E21" s="22"/>
      <c r="F21" s="22"/>
      <c r="G21" s="22"/>
      <c r="H21" s="22"/>
      <c r="I21" s="22"/>
    </row>
    <row r="22" spans="4:9" ht="20.100000000000001" customHeight="1">
      <c r="D22" s="7" t="s">
        <v>240</v>
      </c>
      <c r="E22" s="22"/>
      <c r="F22" s="22"/>
      <c r="G22" s="22"/>
      <c r="H22" s="22"/>
      <c r="I22" s="22"/>
    </row>
    <row r="23" spans="4:9" ht="20.100000000000001" customHeight="1">
      <c r="D23" s="7" t="s">
        <v>241</v>
      </c>
      <c r="E23" s="22"/>
      <c r="F23" s="22"/>
      <c r="G23" s="22"/>
      <c r="H23" s="22"/>
      <c r="I23" s="22"/>
    </row>
    <row r="24" spans="4:9" ht="20.100000000000001" customHeight="1">
      <c r="D24" s="7" t="s">
        <v>242</v>
      </c>
      <c r="E24" s="22"/>
      <c r="F24" s="22"/>
      <c r="G24" s="22"/>
      <c r="H24" s="22"/>
      <c r="I24" s="22"/>
    </row>
    <row r="25" spans="4:9" ht="20.100000000000001" customHeight="1">
      <c r="D25" s="7" t="s">
        <v>243</v>
      </c>
      <c r="E25" s="22"/>
      <c r="F25" s="22"/>
      <c r="G25" s="22"/>
      <c r="H25" s="22"/>
      <c r="I25" s="22"/>
    </row>
    <row r="26" spans="4:9" ht="20.100000000000001" customHeight="1">
      <c r="D26" s="7" t="s">
        <v>244</v>
      </c>
      <c r="E26" s="22"/>
      <c r="F26" s="22"/>
      <c r="G26" s="22"/>
      <c r="H26" s="22"/>
      <c r="I26" s="22"/>
    </row>
    <row r="27" spans="4:9" ht="20.100000000000001" customHeight="1">
      <c r="D27" s="7" t="s">
        <v>245</v>
      </c>
      <c r="E27" s="22"/>
      <c r="F27" s="22"/>
      <c r="G27" s="22"/>
      <c r="H27" s="22"/>
      <c r="I27" s="22"/>
    </row>
    <row r="28" spans="4:9" ht="20.100000000000001" customHeight="1">
      <c r="D28" s="7" t="s">
        <v>246</v>
      </c>
      <c r="E28" s="25"/>
      <c r="F28" s="7"/>
      <c r="G28" s="7"/>
      <c r="H28" s="7"/>
      <c r="I28" s="7"/>
    </row>
    <row r="29" spans="4:9">
      <c r="D29" s="7" t="s">
        <v>247</v>
      </c>
    </row>
    <row r="30" spans="4:9">
      <c r="D30" s="7" t="s">
        <v>248</v>
      </c>
    </row>
    <row r="31" spans="4:9">
      <c r="D31" s="7" t="s">
        <v>249</v>
      </c>
    </row>
    <row r="32" spans="4:9">
      <c r="D32" s="7" t="s">
        <v>250</v>
      </c>
    </row>
    <row r="33" spans="4:9">
      <c r="D33" s="7" t="s">
        <v>251</v>
      </c>
      <c r="E33" s="25"/>
      <c r="F33" s="7"/>
      <c r="G33" s="7"/>
      <c r="H33" s="7"/>
      <c r="I33" s="7"/>
    </row>
    <row r="34" spans="4:9">
      <c r="D34" s="7" t="s">
        <v>252</v>
      </c>
    </row>
    <row r="35" spans="4:9">
      <c r="D35" s="7" t="s">
        <v>253</v>
      </c>
    </row>
    <row r="36" spans="4:9">
      <c r="D36" s="7" t="s">
        <v>254</v>
      </c>
    </row>
    <row r="37" spans="4:9">
      <c r="D37" s="7" t="s">
        <v>255</v>
      </c>
    </row>
    <row r="38" spans="4:9">
      <c r="D38" s="7" t="s">
        <v>256</v>
      </c>
      <c r="E38" s="25"/>
      <c r="F38" s="7"/>
      <c r="G38" s="7"/>
      <c r="H38" s="7"/>
      <c r="I38" s="7"/>
    </row>
    <row r="39" spans="4:9">
      <c r="D39" s="22"/>
    </row>
    <row r="40" spans="4:9">
      <c r="D40" s="22"/>
    </row>
    <row r="41" spans="4:9">
      <c r="D41" s="22"/>
    </row>
    <row r="43" spans="4:9">
      <c r="D43" s="25"/>
      <c r="E43" s="25"/>
      <c r="F43" s="7"/>
      <c r="G43" s="7"/>
      <c r="H43" s="7"/>
      <c r="I43" s="7"/>
    </row>
    <row r="44" spans="4:9">
      <c r="D44" s="22"/>
    </row>
    <row r="45" spans="4:9">
      <c r="D45" s="22"/>
    </row>
    <row r="46" spans="4:9">
      <c r="D46" s="22"/>
    </row>
    <row r="48" spans="4:9">
      <c r="D48" s="25"/>
      <c r="E48" s="25"/>
      <c r="F48" s="7"/>
      <c r="G48" s="7"/>
      <c r="H48" s="7"/>
      <c r="I48" s="7"/>
    </row>
    <row r="49" spans="4:4">
      <c r="D49" s="22"/>
    </row>
    <row r="50" spans="4:4">
      <c r="D50" s="22"/>
    </row>
    <row r="51" spans="4:4">
      <c r="D51" s="22"/>
    </row>
  </sheetData>
  <hyperlinks>
    <hyperlink ref="B6" location="Cover!A1" display="cover" xr:uid="{469DB182-502A-4E41-BC0F-552D0036185D}"/>
  </hyperlinks>
  <pageMargins left="0.25" right="0.25" top="0.75" bottom="0.75" header="0.3" footer="0.3"/>
  <pageSetup paperSize="9"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DECCD-D020-41F4-8734-6DEFC890345B}">
  <sheetPr codeName="Sheet2">
    <tabColor theme="5"/>
    <pageSetUpPr fitToPage="1"/>
  </sheetPr>
  <dimension ref="B1:AC49"/>
  <sheetViews>
    <sheetView view="pageBreakPreview" zoomScale="70" zoomScaleNormal="70" zoomScaleSheetLayoutView="70" workbookViewId="0">
      <selection activeCell="AC5" sqref="AC5"/>
    </sheetView>
  </sheetViews>
  <sheetFormatPr defaultColWidth="9.28515625" defaultRowHeight="15"/>
  <cols>
    <col min="1" max="2" width="9.28515625" style="116" customWidth="1"/>
    <col min="3" max="16384" width="9.28515625" style="116"/>
  </cols>
  <sheetData>
    <row r="1" spans="2:29">
      <c r="B1" s="1"/>
      <c r="C1" s="1"/>
      <c r="D1" s="1"/>
      <c r="E1" s="1"/>
      <c r="F1" s="1"/>
      <c r="G1" s="1"/>
      <c r="H1" s="1"/>
      <c r="I1" s="1"/>
      <c r="J1" s="1"/>
      <c r="K1" s="1"/>
      <c r="L1" s="1"/>
      <c r="M1" s="1"/>
      <c r="N1" s="1"/>
      <c r="O1" s="1"/>
      <c r="P1" s="1"/>
      <c r="Q1" s="1"/>
      <c r="R1" s="1"/>
      <c r="S1" s="1"/>
      <c r="T1" s="1"/>
      <c r="U1" s="1"/>
      <c r="V1" s="1"/>
      <c r="W1" s="1"/>
      <c r="X1" s="1"/>
      <c r="Y1" s="1"/>
      <c r="Z1" s="1"/>
      <c r="AA1" s="1"/>
    </row>
    <row r="2" spans="2:29">
      <c r="B2" s="1"/>
      <c r="C2" s="1"/>
      <c r="D2" s="1"/>
      <c r="E2" s="1"/>
      <c r="F2" s="1"/>
      <c r="G2" s="1"/>
      <c r="H2" s="1"/>
      <c r="I2" s="1"/>
      <c r="J2" s="1"/>
      <c r="K2" s="1"/>
      <c r="L2" s="1"/>
      <c r="M2" s="1"/>
      <c r="N2" s="1"/>
      <c r="O2" s="1"/>
      <c r="P2" s="1"/>
      <c r="Q2" s="1"/>
      <c r="R2" s="1"/>
      <c r="S2" s="1"/>
      <c r="T2" s="1"/>
      <c r="U2" s="1"/>
      <c r="V2" s="1"/>
      <c r="W2" s="1"/>
      <c r="X2" s="1"/>
      <c r="Y2" s="1"/>
      <c r="Z2" s="1"/>
      <c r="AA2" s="1"/>
    </row>
    <row r="3" spans="2:29">
      <c r="B3" s="1"/>
      <c r="C3" s="1"/>
      <c r="D3" s="1"/>
      <c r="E3" s="1"/>
      <c r="F3" s="1"/>
      <c r="G3" s="1"/>
      <c r="H3" s="1"/>
      <c r="I3" s="1"/>
      <c r="J3" s="1"/>
      <c r="K3" s="1"/>
      <c r="L3" s="1"/>
      <c r="M3" s="1"/>
      <c r="N3" s="1"/>
      <c r="O3" s="1"/>
      <c r="P3" s="1"/>
      <c r="Q3" s="1"/>
      <c r="R3" s="1"/>
      <c r="S3" s="1"/>
      <c r="T3" s="1"/>
      <c r="U3" s="1"/>
      <c r="V3" s="1"/>
      <c r="W3" s="1"/>
      <c r="X3" s="1"/>
      <c r="Y3" s="1"/>
      <c r="Z3" s="1"/>
      <c r="AA3" s="1"/>
    </row>
    <row r="4" spans="2:29">
      <c r="B4" s="1"/>
      <c r="C4" s="1"/>
      <c r="D4" s="1"/>
      <c r="E4" s="1"/>
      <c r="F4" s="1"/>
      <c r="G4" s="1"/>
      <c r="H4" s="1"/>
      <c r="I4" s="1"/>
      <c r="J4" s="1"/>
      <c r="K4" s="1"/>
      <c r="L4" s="1"/>
      <c r="M4" s="1"/>
      <c r="N4" s="1"/>
      <c r="O4" s="1"/>
      <c r="P4" s="1"/>
      <c r="Q4" s="1"/>
      <c r="R4" s="1"/>
      <c r="S4" s="1"/>
      <c r="T4" s="1"/>
      <c r="U4" s="1"/>
      <c r="V4" s="1"/>
      <c r="W4" s="1"/>
      <c r="X4" s="1"/>
      <c r="Y4" s="1"/>
      <c r="Z4" s="1"/>
      <c r="AA4" s="1"/>
    </row>
    <row r="5" spans="2:29" ht="21">
      <c r="B5" s="1"/>
      <c r="C5" s="1"/>
      <c r="D5" s="1"/>
      <c r="E5" s="1"/>
      <c r="F5" s="1"/>
      <c r="G5" s="1"/>
      <c r="H5" s="1"/>
      <c r="I5" s="1"/>
      <c r="J5" s="1"/>
      <c r="K5" s="1"/>
      <c r="L5" s="1"/>
      <c r="M5" s="1"/>
      <c r="N5" s="1"/>
      <c r="O5" s="1"/>
      <c r="P5" s="1"/>
      <c r="Q5" s="1"/>
      <c r="R5" s="1"/>
      <c r="S5" s="1"/>
      <c r="T5" s="1"/>
      <c r="U5" s="1"/>
      <c r="V5" s="1"/>
      <c r="W5" s="1"/>
      <c r="X5" s="1"/>
      <c r="Y5" s="1"/>
      <c r="Z5" s="1"/>
      <c r="AA5" s="1"/>
      <c r="AC5" s="207" t="s">
        <v>95</v>
      </c>
    </row>
    <row r="6" spans="2:29">
      <c r="B6" s="1"/>
      <c r="C6" s="1"/>
      <c r="D6" s="1"/>
      <c r="E6" s="1"/>
      <c r="F6" s="1"/>
      <c r="G6" s="1"/>
      <c r="H6" s="1"/>
      <c r="I6" s="1"/>
      <c r="J6" s="1"/>
      <c r="K6" s="1"/>
      <c r="L6" s="1"/>
      <c r="M6" s="1"/>
      <c r="N6" s="1"/>
      <c r="O6" s="1"/>
      <c r="P6" s="1"/>
      <c r="Q6" s="1"/>
      <c r="R6" s="1"/>
      <c r="S6" s="1"/>
      <c r="T6" s="1"/>
      <c r="U6" s="1"/>
      <c r="V6" s="1"/>
      <c r="W6" s="1"/>
      <c r="X6" s="1"/>
      <c r="Y6" s="1"/>
      <c r="Z6" s="1"/>
      <c r="AA6" s="1"/>
    </row>
    <row r="7" spans="2:29">
      <c r="B7" s="1"/>
      <c r="C7" s="1"/>
      <c r="D7" s="1"/>
      <c r="E7" s="1"/>
      <c r="F7" s="1"/>
      <c r="G7" s="1"/>
      <c r="H7" s="1"/>
      <c r="I7" s="1"/>
      <c r="J7" s="1"/>
      <c r="K7" s="1"/>
      <c r="L7" s="1"/>
      <c r="M7" s="1"/>
      <c r="N7" s="1"/>
      <c r="O7" s="1"/>
      <c r="P7" s="1"/>
      <c r="Q7" s="1"/>
      <c r="R7" s="1"/>
      <c r="S7" s="1"/>
      <c r="T7" s="1"/>
      <c r="U7" s="1"/>
      <c r="V7" s="1"/>
      <c r="W7" s="1"/>
      <c r="X7" s="1"/>
      <c r="Y7" s="1"/>
      <c r="Z7" s="1"/>
      <c r="AA7" s="1"/>
    </row>
    <row r="8" spans="2:29">
      <c r="B8" s="1"/>
      <c r="C8" s="1"/>
      <c r="D8" s="1"/>
      <c r="E8" s="1"/>
      <c r="F8" s="1"/>
      <c r="G8" s="1"/>
      <c r="H8" s="1"/>
      <c r="I8" s="1"/>
      <c r="J8" s="1"/>
      <c r="K8" s="1"/>
      <c r="L8" s="1"/>
      <c r="M8" s="1"/>
      <c r="N8" s="1"/>
      <c r="O8" s="1"/>
      <c r="P8" s="1"/>
      <c r="Q8" s="1"/>
      <c r="R8" s="1"/>
      <c r="S8" s="1"/>
      <c r="T8" s="1"/>
      <c r="U8" s="1"/>
      <c r="V8" s="1"/>
      <c r="W8" s="1"/>
      <c r="X8" s="1"/>
      <c r="Y8" s="1"/>
      <c r="Z8" s="1"/>
      <c r="AA8" s="1"/>
    </row>
    <row r="9" spans="2:29">
      <c r="B9" s="1"/>
      <c r="C9" s="1"/>
      <c r="D9" s="1"/>
      <c r="E9" s="1"/>
      <c r="F9" s="1"/>
      <c r="G9" s="1"/>
      <c r="H9" s="1"/>
      <c r="I9" s="1"/>
      <c r="J9" s="1"/>
      <c r="K9" s="1"/>
      <c r="L9" s="1"/>
      <c r="M9" s="1"/>
      <c r="N9" s="1"/>
      <c r="O9" s="1"/>
      <c r="P9" s="1"/>
      <c r="Q9" s="1"/>
      <c r="R9" s="1"/>
      <c r="S9" s="1"/>
      <c r="T9" s="1"/>
      <c r="U9" s="1"/>
      <c r="V9" s="1"/>
      <c r="W9" s="1"/>
      <c r="X9" s="1"/>
      <c r="Y9" s="1"/>
      <c r="Z9" s="1"/>
      <c r="AA9" s="1"/>
    </row>
    <row r="10" spans="2:29">
      <c r="B10" s="1"/>
      <c r="C10" s="1"/>
      <c r="D10" s="1"/>
      <c r="E10" s="1"/>
      <c r="F10" s="1"/>
      <c r="G10" s="1"/>
      <c r="H10" s="1"/>
      <c r="I10" s="1"/>
      <c r="J10" s="1"/>
      <c r="K10" s="1"/>
      <c r="L10" s="1"/>
      <c r="M10" s="1"/>
      <c r="N10" s="1"/>
      <c r="O10" s="1"/>
      <c r="P10" s="1"/>
      <c r="Q10" s="1"/>
      <c r="R10" s="1"/>
      <c r="S10" s="1"/>
      <c r="T10" s="1"/>
      <c r="U10" s="1"/>
      <c r="V10" s="1"/>
      <c r="W10" s="1"/>
      <c r="X10" s="1"/>
      <c r="Y10" s="1"/>
      <c r="Z10" s="1"/>
      <c r="AA10" s="1"/>
    </row>
    <row r="11" spans="2:29">
      <c r="B11" s="1"/>
      <c r="C11" s="1"/>
      <c r="D11" s="1"/>
      <c r="E11" s="1"/>
      <c r="F11" s="1"/>
      <c r="G11" s="1"/>
      <c r="H11" s="1"/>
      <c r="I11" s="1"/>
      <c r="J11" s="1"/>
      <c r="K11" s="1"/>
      <c r="L11" s="1"/>
      <c r="M11" s="1"/>
      <c r="N11" s="1"/>
      <c r="O11" s="1"/>
      <c r="P11" s="1"/>
      <c r="Q11" s="1"/>
      <c r="R11" s="1"/>
      <c r="S11" s="1"/>
      <c r="T11" s="1"/>
      <c r="U11" s="1"/>
      <c r="V11" s="1"/>
      <c r="W11" s="1"/>
      <c r="X11" s="1"/>
      <c r="Y11" s="1"/>
      <c r="Z11" s="1"/>
      <c r="AA11" s="1"/>
    </row>
    <row r="12" spans="2:29">
      <c r="B12" s="1"/>
      <c r="C12" s="1"/>
      <c r="D12" s="1"/>
      <c r="E12" s="1"/>
      <c r="F12" s="1"/>
      <c r="G12" s="1"/>
      <c r="H12" s="1"/>
      <c r="I12" s="1"/>
      <c r="J12" s="1"/>
      <c r="K12" s="1"/>
      <c r="L12" s="1"/>
      <c r="M12" s="1"/>
      <c r="N12" s="1"/>
      <c r="O12" s="1"/>
      <c r="P12" s="1"/>
      <c r="Q12" s="1"/>
      <c r="R12" s="1"/>
      <c r="S12" s="1"/>
      <c r="T12" s="1"/>
      <c r="U12" s="1"/>
      <c r="V12" s="1"/>
      <c r="W12" s="1"/>
      <c r="X12" s="1"/>
      <c r="Y12" s="1"/>
      <c r="Z12" s="1"/>
      <c r="AA12" s="1"/>
    </row>
    <row r="13" spans="2:29">
      <c r="B13" s="1"/>
      <c r="C13" s="1"/>
      <c r="D13" s="1"/>
      <c r="E13" s="1"/>
      <c r="F13" s="1"/>
      <c r="G13" s="1"/>
      <c r="H13" s="1"/>
      <c r="I13" s="1"/>
      <c r="J13" s="1"/>
      <c r="K13" s="1"/>
      <c r="L13" s="1"/>
      <c r="M13" s="1"/>
      <c r="N13" s="1"/>
      <c r="O13" s="1"/>
      <c r="P13" s="1"/>
      <c r="Q13" s="1"/>
      <c r="R13" s="1"/>
      <c r="S13" s="1"/>
      <c r="T13" s="1"/>
      <c r="U13" s="1"/>
      <c r="V13" s="1"/>
      <c r="W13" s="1"/>
      <c r="X13" s="1"/>
      <c r="Y13" s="1"/>
      <c r="Z13" s="1"/>
      <c r="AA13" s="1"/>
    </row>
    <row r="14" spans="2:29">
      <c r="B14" s="1"/>
      <c r="C14" s="1"/>
      <c r="D14" s="1"/>
      <c r="E14" s="1"/>
      <c r="F14" s="1"/>
      <c r="G14" s="1"/>
      <c r="H14" s="1"/>
      <c r="I14" s="1"/>
      <c r="J14" s="1"/>
      <c r="K14" s="1"/>
      <c r="L14" s="1"/>
      <c r="M14" s="1"/>
      <c r="N14" s="1"/>
      <c r="O14" s="1"/>
      <c r="P14" s="1"/>
      <c r="Q14" s="1"/>
      <c r="R14" s="1"/>
      <c r="S14" s="1"/>
      <c r="T14" s="1"/>
      <c r="U14" s="1"/>
      <c r="V14" s="1"/>
      <c r="W14" s="1"/>
      <c r="X14" s="1"/>
      <c r="Y14" s="1"/>
      <c r="Z14" s="1"/>
      <c r="AA14" s="1"/>
    </row>
    <row r="15" spans="2:29">
      <c r="B15" s="1"/>
      <c r="C15" s="1"/>
      <c r="D15" s="1"/>
      <c r="E15" s="1"/>
      <c r="F15" s="1"/>
      <c r="G15" s="1"/>
      <c r="H15" s="1"/>
      <c r="I15" s="1"/>
      <c r="J15" s="1"/>
      <c r="K15" s="1"/>
      <c r="L15" s="1"/>
      <c r="M15" s="1"/>
      <c r="N15" s="1"/>
      <c r="O15" s="1"/>
      <c r="P15" s="1"/>
      <c r="Q15" s="1"/>
      <c r="R15" s="1"/>
      <c r="S15" s="1"/>
      <c r="T15" s="1"/>
      <c r="U15" s="1"/>
      <c r="V15" s="1"/>
      <c r="W15" s="1"/>
      <c r="X15" s="1"/>
      <c r="Y15" s="1"/>
      <c r="Z15" s="1"/>
      <c r="AA15" s="1"/>
    </row>
    <row r="16" spans="2:29">
      <c r="B16" s="1"/>
      <c r="C16" s="1"/>
      <c r="D16" s="1"/>
      <c r="E16" s="1"/>
      <c r="F16" s="1"/>
      <c r="G16" s="1"/>
      <c r="H16" s="1"/>
      <c r="I16" s="1"/>
      <c r="J16" s="1"/>
      <c r="K16" s="1"/>
      <c r="L16" s="1"/>
      <c r="M16" s="1"/>
      <c r="N16" s="1"/>
      <c r="O16" s="1"/>
      <c r="P16" s="1"/>
      <c r="Q16" s="1"/>
      <c r="R16" s="1"/>
      <c r="S16" s="1"/>
      <c r="T16" s="1"/>
      <c r="U16" s="1"/>
      <c r="V16" s="1"/>
      <c r="W16" s="1"/>
      <c r="X16" s="1"/>
      <c r="Y16" s="1"/>
      <c r="Z16" s="1"/>
      <c r="AA16" s="1"/>
    </row>
    <row r="17" spans="2:27">
      <c r="B17" s="1"/>
      <c r="C17" s="1"/>
      <c r="D17" s="1"/>
      <c r="E17" s="1"/>
      <c r="F17" s="1"/>
      <c r="G17" s="1"/>
      <c r="H17" s="1"/>
      <c r="I17" s="1"/>
      <c r="J17" s="1"/>
      <c r="K17" s="1"/>
      <c r="L17" s="1"/>
      <c r="M17" s="1"/>
      <c r="N17" s="1"/>
      <c r="O17" s="1"/>
      <c r="P17" s="1"/>
      <c r="Q17" s="1"/>
      <c r="R17" s="1"/>
      <c r="S17" s="1"/>
      <c r="T17" s="1"/>
      <c r="U17" s="1"/>
      <c r="V17" s="1"/>
      <c r="W17" s="1"/>
      <c r="X17" s="1"/>
      <c r="Y17" s="1"/>
      <c r="Z17" s="1"/>
      <c r="AA17" s="1"/>
    </row>
    <row r="18" spans="2:27">
      <c r="B18" s="1"/>
      <c r="C18" s="1"/>
      <c r="D18" s="1"/>
      <c r="E18" s="1"/>
      <c r="F18" s="1"/>
      <c r="G18" s="1"/>
      <c r="H18" s="1"/>
      <c r="I18" s="1"/>
      <c r="J18" s="1"/>
      <c r="K18" s="1"/>
      <c r="L18" s="1"/>
      <c r="M18" s="1"/>
      <c r="N18" s="1"/>
      <c r="O18" s="1"/>
      <c r="P18" s="1"/>
      <c r="Q18" s="1"/>
      <c r="R18" s="1"/>
      <c r="S18" s="1"/>
      <c r="T18" s="1"/>
      <c r="U18" s="1"/>
      <c r="V18" s="1"/>
      <c r="W18" s="1"/>
      <c r="X18" s="1"/>
      <c r="Y18" s="1"/>
      <c r="Z18" s="1"/>
      <c r="AA18" s="1"/>
    </row>
    <row r="19" spans="2:27">
      <c r="B19" s="1"/>
      <c r="C19" s="1"/>
      <c r="D19" s="1"/>
      <c r="E19" s="1"/>
      <c r="F19" s="1"/>
      <c r="G19" s="1"/>
      <c r="H19" s="1"/>
      <c r="I19" s="1"/>
      <c r="J19" s="1"/>
      <c r="K19" s="1"/>
      <c r="L19" s="1"/>
      <c r="M19" s="1"/>
      <c r="N19" s="1"/>
      <c r="O19" s="1"/>
      <c r="P19" s="1"/>
      <c r="Q19" s="1"/>
      <c r="R19" s="1"/>
      <c r="S19" s="1"/>
      <c r="T19" s="1"/>
      <c r="U19" s="1"/>
      <c r="V19" s="1"/>
      <c r="W19" s="1"/>
      <c r="X19" s="1"/>
      <c r="Y19" s="1"/>
      <c r="Z19" s="1"/>
      <c r="AA19" s="1"/>
    </row>
    <row r="20" spans="2:27">
      <c r="B20" s="1"/>
      <c r="C20" s="1"/>
      <c r="D20" s="1"/>
      <c r="E20" s="1"/>
      <c r="F20" s="1"/>
      <c r="G20" s="1"/>
      <c r="H20" s="1"/>
      <c r="I20" s="1"/>
      <c r="J20" s="1"/>
      <c r="K20" s="1"/>
      <c r="L20" s="1"/>
      <c r="M20" s="1"/>
      <c r="N20" s="1"/>
      <c r="O20" s="1"/>
      <c r="P20" s="1"/>
      <c r="Q20" s="1"/>
      <c r="R20" s="1"/>
      <c r="S20" s="1"/>
      <c r="T20" s="1"/>
      <c r="U20" s="1"/>
      <c r="V20" s="1"/>
      <c r="W20" s="1"/>
      <c r="X20" s="1"/>
      <c r="Y20" s="1"/>
      <c r="Z20" s="1"/>
      <c r="AA20" s="1"/>
    </row>
    <row r="21" spans="2:27">
      <c r="B21" s="1"/>
      <c r="C21" s="1"/>
      <c r="D21" s="1"/>
      <c r="E21" s="1"/>
      <c r="F21" s="1"/>
      <c r="G21" s="1"/>
      <c r="H21" s="1"/>
      <c r="I21" s="1"/>
      <c r="J21" s="1"/>
      <c r="K21" s="1"/>
      <c r="L21" s="1"/>
      <c r="M21" s="1"/>
      <c r="N21" s="1"/>
      <c r="O21" s="1"/>
      <c r="P21" s="1"/>
      <c r="Q21" s="1"/>
      <c r="R21" s="1"/>
      <c r="S21" s="1"/>
      <c r="T21" s="1"/>
      <c r="U21" s="1"/>
      <c r="V21" s="1"/>
      <c r="W21" s="1"/>
      <c r="X21" s="1"/>
      <c r="Y21" s="1"/>
      <c r="Z21" s="1"/>
      <c r="AA21" s="1"/>
    </row>
    <row r="22" spans="2:27">
      <c r="B22" s="1"/>
      <c r="C22" s="1"/>
      <c r="D22" s="1"/>
      <c r="E22" s="1"/>
      <c r="F22" s="1"/>
      <c r="G22" s="1"/>
      <c r="H22" s="1"/>
      <c r="I22" s="1"/>
      <c r="J22" s="1"/>
      <c r="K22" s="1"/>
      <c r="L22" s="1"/>
      <c r="M22" s="1"/>
      <c r="N22" s="1"/>
      <c r="O22" s="1"/>
      <c r="P22" s="1"/>
      <c r="Q22" s="1"/>
      <c r="R22" s="1"/>
      <c r="S22" s="1"/>
      <c r="T22" s="1"/>
      <c r="U22" s="1"/>
      <c r="V22" s="1"/>
      <c r="W22" s="1"/>
      <c r="X22" s="1"/>
      <c r="Y22" s="1"/>
      <c r="Z22" s="1"/>
      <c r="AA22" s="1"/>
    </row>
    <row r="23" spans="2:27">
      <c r="B23" s="1"/>
      <c r="C23" s="1"/>
      <c r="D23" s="1"/>
      <c r="E23" s="1"/>
      <c r="F23" s="1"/>
      <c r="G23" s="1"/>
      <c r="H23" s="1"/>
      <c r="I23" s="1"/>
      <c r="J23" s="1"/>
      <c r="K23" s="1"/>
      <c r="L23" s="1"/>
      <c r="M23" s="1"/>
      <c r="N23" s="1"/>
      <c r="O23" s="1"/>
      <c r="P23" s="1"/>
      <c r="Q23" s="1"/>
      <c r="R23" s="1"/>
      <c r="S23" s="1"/>
      <c r="T23" s="1"/>
      <c r="U23" s="1"/>
      <c r="V23" s="1"/>
      <c r="W23" s="1"/>
      <c r="X23" s="1"/>
      <c r="Y23" s="1"/>
      <c r="Z23" s="1"/>
      <c r="AA23" s="1"/>
    </row>
    <row r="24" spans="2:27">
      <c r="B24" s="1"/>
      <c r="C24" s="1"/>
      <c r="D24" s="1"/>
      <c r="E24" s="1"/>
      <c r="F24" s="1"/>
      <c r="G24" s="1"/>
      <c r="H24" s="1"/>
      <c r="I24" s="1"/>
      <c r="J24" s="1"/>
      <c r="K24" s="1"/>
      <c r="L24" s="1"/>
      <c r="M24" s="1"/>
      <c r="N24" s="1"/>
      <c r="O24" s="1"/>
      <c r="P24" s="1"/>
      <c r="Q24" s="1"/>
      <c r="R24" s="1"/>
      <c r="S24" s="1"/>
      <c r="T24" s="1"/>
      <c r="U24" s="1"/>
      <c r="V24" s="1"/>
      <c r="W24" s="1"/>
      <c r="X24" s="1"/>
      <c r="Y24" s="1"/>
      <c r="Z24" s="1"/>
      <c r="AA24" s="1"/>
    </row>
    <row r="25" spans="2:27">
      <c r="B25" s="1"/>
      <c r="C25" s="1"/>
      <c r="D25" s="1"/>
      <c r="E25" s="1"/>
      <c r="F25" s="1"/>
      <c r="G25" s="1"/>
      <c r="H25" s="1"/>
      <c r="I25" s="1"/>
      <c r="J25" s="1"/>
      <c r="K25" s="1"/>
      <c r="L25" s="1"/>
      <c r="M25" s="1"/>
      <c r="N25" s="1"/>
      <c r="O25" s="1"/>
      <c r="P25" s="1"/>
      <c r="Q25" s="1"/>
      <c r="R25" s="1"/>
      <c r="S25" s="1"/>
      <c r="T25" s="1"/>
      <c r="U25" s="1"/>
      <c r="V25" s="1"/>
      <c r="W25" s="1"/>
      <c r="X25" s="1"/>
      <c r="Y25" s="1"/>
      <c r="Z25" s="1"/>
      <c r="AA25" s="1"/>
    </row>
    <row r="26" spans="2:27">
      <c r="B26" s="1"/>
      <c r="C26" s="1"/>
      <c r="D26" s="1"/>
      <c r="E26" s="1"/>
      <c r="F26" s="1"/>
      <c r="G26" s="1"/>
      <c r="H26" s="1"/>
      <c r="I26" s="1"/>
      <c r="J26" s="1"/>
      <c r="K26" s="1"/>
      <c r="L26" s="1"/>
      <c r="M26" s="1"/>
      <c r="N26" s="1"/>
      <c r="O26" s="1"/>
      <c r="P26" s="1"/>
      <c r="Q26" s="1"/>
      <c r="R26" s="1"/>
      <c r="S26" s="1"/>
      <c r="T26" s="1"/>
      <c r="U26" s="1"/>
      <c r="V26" s="1"/>
      <c r="W26" s="1"/>
      <c r="X26" s="1"/>
      <c r="Y26" s="1"/>
      <c r="Z26" s="1"/>
      <c r="AA26" s="1"/>
    </row>
    <row r="27" spans="2:27">
      <c r="B27" s="1"/>
      <c r="C27" s="1"/>
      <c r="D27" s="1"/>
      <c r="E27" s="1"/>
      <c r="F27" s="1"/>
      <c r="G27" s="1"/>
      <c r="H27" s="1"/>
      <c r="I27" s="1"/>
      <c r="J27" s="1"/>
      <c r="K27" s="1"/>
      <c r="L27" s="1"/>
      <c r="M27" s="1"/>
      <c r="N27" s="1"/>
      <c r="O27" s="1"/>
      <c r="P27" s="1"/>
      <c r="Q27" s="1"/>
      <c r="R27" s="1"/>
      <c r="S27" s="1"/>
      <c r="T27" s="1"/>
      <c r="U27" s="1"/>
      <c r="V27" s="1"/>
      <c r="W27" s="1"/>
      <c r="X27" s="1"/>
      <c r="Y27" s="1"/>
      <c r="Z27" s="1"/>
      <c r="AA27" s="1"/>
    </row>
    <row r="28" spans="2:27">
      <c r="B28" s="1"/>
      <c r="C28" s="1"/>
      <c r="D28" s="1"/>
      <c r="E28" s="1"/>
      <c r="F28" s="1"/>
      <c r="G28" s="1"/>
      <c r="H28" s="1"/>
      <c r="I28" s="1"/>
      <c r="J28" s="1"/>
      <c r="K28" s="1"/>
      <c r="L28" s="1"/>
      <c r="M28" s="1"/>
      <c r="N28" s="1"/>
      <c r="O28" s="1"/>
      <c r="P28" s="1"/>
      <c r="Q28" s="1"/>
      <c r="R28" s="1"/>
      <c r="S28" s="1"/>
      <c r="T28" s="1"/>
      <c r="U28" s="1"/>
      <c r="V28" s="1"/>
      <c r="W28" s="1"/>
      <c r="X28" s="1"/>
      <c r="Y28" s="1"/>
      <c r="Z28" s="1"/>
      <c r="AA28" s="1"/>
    </row>
    <row r="29" spans="2:27">
      <c r="B29" s="1"/>
      <c r="C29" s="1"/>
      <c r="D29" s="1"/>
      <c r="E29" s="1"/>
      <c r="F29" s="1"/>
      <c r="G29" s="1"/>
      <c r="H29" s="1"/>
      <c r="I29" s="1"/>
      <c r="J29" s="1"/>
      <c r="K29" s="1"/>
      <c r="L29" s="1"/>
      <c r="M29" s="1"/>
      <c r="N29" s="1"/>
      <c r="O29" s="1"/>
      <c r="P29" s="1"/>
      <c r="Q29" s="1"/>
      <c r="R29" s="1"/>
      <c r="S29" s="1"/>
      <c r="T29" s="1"/>
      <c r="U29" s="1"/>
      <c r="V29" s="1"/>
      <c r="W29" s="1"/>
      <c r="X29" s="1"/>
      <c r="Y29" s="1"/>
      <c r="Z29" s="1"/>
      <c r="AA29" s="1"/>
    </row>
    <row r="30" spans="2:27">
      <c r="B30" s="1"/>
      <c r="C30" s="1"/>
      <c r="D30" s="1"/>
      <c r="E30" s="1"/>
      <c r="F30" s="1"/>
      <c r="G30" s="1"/>
      <c r="H30" s="1"/>
      <c r="I30" s="1"/>
      <c r="J30" s="1"/>
      <c r="K30" s="1"/>
      <c r="L30" s="1"/>
      <c r="M30" s="1"/>
      <c r="N30" s="1"/>
      <c r="O30" s="1"/>
      <c r="P30" s="1"/>
      <c r="Q30" s="1"/>
      <c r="R30" s="1"/>
      <c r="S30" s="1"/>
      <c r="T30" s="1"/>
      <c r="U30" s="1"/>
      <c r="V30" s="1"/>
      <c r="W30" s="1"/>
      <c r="X30" s="1"/>
      <c r="Y30" s="1"/>
      <c r="Z30" s="1"/>
      <c r="AA30" s="1"/>
    </row>
    <row r="31" spans="2:27">
      <c r="B31" s="1"/>
      <c r="C31" s="1"/>
      <c r="D31" s="1"/>
      <c r="E31" s="1"/>
      <c r="F31" s="1"/>
      <c r="G31" s="1"/>
      <c r="H31" s="1"/>
      <c r="I31" s="1"/>
      <c r="J31" s="1"/>
      <c r="K31" s="1"/>
      <c r="L31" s="1"/>
      <c r="M31" s="1"/>
      <c r="N31" s="1"/>
      <c r="O31" s="1"/>
      <c r="P31" s="1"/>
      <c r="Q31" s="1"/>
      <c r="R31" s="1"/>
      <c r="S31" s="1"/>
      <c r="T31" s="1"/>
      <c r="U31" s="1"/>
      <c r="V31" s="1"/>
      <c r="W31" s="1"/>
      <c r="X31" s="1"/>
      <c r="Y31" s="1"/>
      <c r="Z31" s="1"/>
      <c r="AA31" s="1"/>
    </row>
    <row r="32" spans="2:27">
      <c r="B32" s="1"/>
      <c r="C32" s="1"/>
      <c r="D32" s="1"/>
      <c r="E32" s="1"/>
      <c r="F32" s="1"/>
      <c r="G32" s="1"/>
      <c r="H32" s="1"/>
      <c r="I32" s="1"/>
      <c r="J32" s="1"/>
      <c r="K32" s="1"/>
      <c r="L32" s="1"/>
      <c r="M32" s="1"/>
      <c r="N32" s="1"/>
      <c r="O32" s="1"/>
      <c r="P32" s="1"/>
      <c r="Q32" s="1"/>
      <c r="R32" s="1"/>
      <c r="S32" s="1"/>
      <c r="T32" s="1"/>
      <c r="U32" s="1"/>
      <c r="V32" s="1"/>
      <c r="W32" s="1"/>
      <c r="X32" s="1"/>
      <c r="Y32" s="1"/>
      <c r="Z32" s="1"/>
      <c r="AA32" s="1"/>
    </row>
    <row r="33" spans="2:27">
      <c r="B33" s="1"/>
      <c r="C33" s="1"/>
      <c r="D33" s="1"/>
      <c r="E33" s="1"/>
      <c r="F33" s="1"/>
      <c r="G33" s="1"/>
      <c r="H33" s="1"/>
      <c r="I33" s="1"/>
      <c r="J33" s="1"/>
      <c r="K33" s="1"/>
      <c r="L33" s="1"/>
      <c r="M33" s="1"/>
      <c r="N33" s="1"/>
      <c r="O33" s="1"/>
      <c r="P33" s="1"/>
      <c r="Q33" s="1"/>
      <c r="R33" s="1"/>
      <c r="S33" s="1"/>
      <c r="T33" s="1"/>
      <c r="U33" s="1"/>
      <c r="V33" s="1"/>
      <c r="W33" s="1"/>
      <c r="X33" s="1"/>
      <c r="Y33" s="1"/>
      <c r="Z33" s="1"/>
      <c r="AA33" s="1"/>
    </row>
    <row r="34" spans="2:27">
      <c r="B34" s="1"/>
      <c r="C34" s="1"/>
      <c r="D34" s="1"/>
      <c r="E34" s="1"/>
      <c r="F34" s="1"/>
      <c r="G34" s="1"/>
      <c r="H34" s="1"/>
      <c r="I34" s="1"/>
      <c r="J34" s="1"/>
      <c r="K34" s="1"/>
      <c r="L34" s="1"/>
      <c r="M34" s="1"/>
      <c r="N34" s="1"/>
      <c r="O34" s="1"/>
      <c r="P34" s="1"/>
      <c r="Q34" s="1"/>
      <c r="R34" s="1"/>
      <c r="S34" s="1"/>
      <c r="T34" s="1"/>
      <c r="U34" s="1"/>
      <c r="V34" s="1"/>
      <c r="W34" s="1"/>
      <c r="X34" s="1"/>
      <c r="Y34" s="1"/>
      <c r="Z34" s="1"/>
      <c r="AA34" s="1"/>
    </row>
    <row r="35" spans="2:27">
      <c r="B35" s="1"/>
      <c r="C35" s="1"/>
      <c r="D35" s="1"/>
      <c r="E35" s="1"/>
      <c r="F35" s="1"/>
      <c r="G35" s="1"/>
      <c r="H35" s="1"/>
      <c r="I35" s="1"/>
      <c r="J35" s="1"/>
      <c r="K35" s="1"/>
      <c r="L35" s="1"/>
      <c r="M35" s="1"/>
      <c r="N35" s="1"/>
      <c r="O35" s="1"/>
      <c r="P35" s="1"/>
      <c r="Q35" s="1"/>
      <c r="R35" s="1"/>
      <c r="S35" s="1"/>
      <c r="T35" s="1"/>
      <c r="U35" s="1"/>
      <c r="V35" s="1"/>
      <c r="W35" s="1"/>
      <c r="X35" s="1"/>
      <c r="Y35" s="1"/>
      <c r="Z35" s="1"/>
      <c r="AA35" s="1"/>
    </row>
    <row r="36" spans="2:27">
      <c r="B36" s="1"/>
      <c r="C36" s="1"/>
      <c r="D36" s="1"/>
      <c r="E36" s="1"/>
      <c r="F36" s="1"/>
      <c r="G36" s="1"/>
      <c r="H36" s="1"/>
      <c r="I36" s="1"/>
      <c r="J36" s="1"/>
      <c r="K36" s="1"/>
      <c r="L36" s="1"/>
      <c r="M36" s="1"/>
      <c r="N36" s="1"/>
      <c r="O36" s="1"/>
      <c r="P36" s="1"/>
      <c r="Q36" s="1"/>
      <c r="R36" s="1"/>
      <c r="S36" s="1"/>
      <c r="T36" s="1"/>
      <c r="U36" s="1"/>
      <c r="V36" s="1"/>
      <c r="W36" s="1"/>
      <c r="X36" s="1"/>
      <c r="Y36" s="1"/>
      <c r="Z36" s="1"/>
      <c r="AA36" s="1"/>
    </row>
    <row r="37" spans="2:27">
      <c r="B37" s="1"/>
      <c r="C37" s="1"/>
      <c r="D37" s="1"/>
      <c r="E37" s="1"/>
      <c r="F37" s="1"/>
      <c r="G37" s="1"/>
      <c r="H37" s="1"/>
      <c r="I37" s="1"/>
      <c r="J37" s="1"/>
      <c r="K37" s="1"/>
      <c r="L37" s="1"/>
      <c r="M37" s="1"/>
      <c r="N37" s="1"/>
      <c r="O37" s="1"/>
      <c r="P37" s="1"/>
      <c r="Q37" s="1"/>
      <c r="R37" s="1"/>
      <c r="S37" s="1"/>
      <c r="T37" s="1"/>
      <c r="U37" s="1"/>
      <c r="V37" s="1"/>
      <c r="W37" s="1"/>
      <c r="X37" s="1"/>
      <c r="Y37" s="1"/>
      <c r="Z37" s="1"/>
      <c r="AA37" s="1"/>
    </row>
    <row r="38" spans="2:27">
      <c r="B38" s="1"/>
      <c r="C38" s="1"/>
      <c r="D38" s="1"/>
      <c r="E38" s="1"/>
      <c r="F38" s="1"/>
      <c r="G38" s="1"/>
      <c r="H38" s="1"/>
      <c r="I38" s="1"/>
      <c r="J38" s="1"/>
      <c r="K38" s="1"/>
      <c r="L38" s="1"/>
      <c r="M38" s="1"/>
      <c r="N38" s="1"/>
      <c r="O38" s="1"/>
      <c r="P38" s="1"/>
      <c r="Q38" s="1"/>
      <c r="R38" s="1"/>
      <c r="S38" s="1"/>
      <c r="T38" s="1"/>
      <c r="U38" s="1"/>
      <c r="V38" s="1"/>
      <c r="W38" s="1"/>
      <c r="X38" s="1"/>
      <c r="Y38" s="1"/>
      <c r="Z38" s="1"/>
      <c r="AA38" s="1"/>
    </row>
    <row r="39" spans="2:27">
      <c r="B39" s="1"/>
      <c r="C39" s="1"/>
      <c r="D39" s="1"/>
      <c r="E39" s="1"/>
      <c r="F39" s="1"/>
      <c r="G39" s="1"/>
      <c r="H39" s="1"/>
      <c r="I39" s="1"/>
      <c r="J39" s="1"/>
      <c r="K39" s="1"/>
      <c r="L39" s="1"/>
      <c r="M39" s="1"/>
      <c r="N39" s="1"/>
      <c r="O39" s="1"/>
      <c r="P39" s="1"/>
      <c r="Q39" s="1"/>
      <c r="R39" s="1"/>
      <c r="S39" s="1"/>
      <c r="T39" s="1"/>
      <c r="U39" s="1"/>
      <c r="V39" s="1"/>
      <c r="W39" s="1"/>
      <c r="X39" s="1"/>
      <c r="Y39" s="1"/>
      <c r="Z39" s="1"/>
      <c r="AA39" s="1"/>
    </row>
    <row r="40" spans="2:27">
      <c r="B40" s="1"/>
      <c r="C40" s="1"/>
      <c r="D40" s="1"/>
      <c r="E40" s="1"/>
      <c r="F40" s="1"/>
      <c r="G40" s="1"/>
      <c r="H40" s="1"/>
      <c r="I40" s="1"/>
      <c r="J40" s="1"/>
      <c r="K40" s="1"/>
      <c r="L40" s="1"/>
      <c r="M40" s="1"/>
      <c r="N40" s="1"/>
      <c r="O40" s="1"/>
      <c r="P40" s="1"/>
      <c r="Q40" s="1"/>
      <c r="R40" s="1"/>
      <c r="S40" s="1"/>
      <c r="T40" s="1"/>
      <c r="U40" s="1"/>
      <c r="V40" s="1"/>
      <c r="W40" s="1"/>
      <c r="X40" s="1"/>
      <c r="Y40" s="1"/>
      <c r="Z40" s="1"/>
      <c r="AA40" s="1"/>
    </row>
    <row r="41" spans="2:27">
      <c r="B41" s="1"/>
      <c r="C41" s="1"/>
      <c r="D41" s="1"/>
      <c r="E41" s="1"/>
      <c r="F41" s="1"/>
      <c r="G41" s="1"/>
      <c r="H41" s="1"/>
      <c r="I41" s="1"/>
      <c r="J41" s="1"/>
      <c r="K41" s="1"/>
      <c r="L41" s="1"/>
      <c r="M41" s="1"/>
      <c r="N41" s="1"/>
      <c r="O41" s="1"/>
      <c r="P41" s="1"/>
      <c r="Q41" s="1"/>
      <c r="R41" s="1"/>
      <c r="S41" s="1"/>
      <c r="T41" s="1"/>
      <c r="U41" s="1"/>
      <c r="V41" s="1"/>
      <c r="W41" s="1"/>
      <c r="X41" s="1"/>
      <c r="Y41" s="1"/>
      <c r="Z41" s="1"/>
      <c r="AA41" s="1"/>
    </row>
    <row r="42" spans="2:27">
      <c r="B42" s="1"/>
      <c r="C42" s="1"/>
      <c r="D42" s="1"/>
      <c r="E42" s="1"/>
      <c r="F42" s="1"/>
      <c r="G42" s="1"/>
      <c r="H42" s="1"/>
      <c r="I42" s="1"/>
      <c r="J42" s="1"/>
      <c r="K42" s="1"/>
      <c r="L42" s="1"/>
      <c r="M42" s="1"/>
      <c r="N42" s="1"/>
      <c r="O42" s="1"/>
      <c r="P42" s="1"/>
      <c r="Q42" s="1"/>
      <c r="R42" s="1"/>
      <c r="S42" s="1"/>
      <c r="T42" s="1"/>
      <c r="U42" s="1"/>
      <c r="V42" s="1"/>
      <c r="W42" s="1"/>
      <c r="X42" s="1"/>
      <c r="Y42" s="1"/>
      <c r="Z42" s="1"/>
      <c r="AA42" s="1"/>
    </row>
    <row r="43" spans="2:27">
      <c r="B43" s="1"/>
      <c r="C43" s="1"/>
      <c r="D43" s="1"/>
      <c r="E43" s="1"/>
      <c r="F43" s="1"/>
      <c r="G43" s="1"/>
      <c r="H43" s="1"/>
      <c r="I43" s="1"/>
      <c r="J43" s="1"/>
      <c r="K43" s="1"/>
      <c r="L43" s="1"/>
      <c r="M43" s="1"/>
      <c r="N43" s="1"/>
      <c r="O43" s="1"/>
      <c r="P43" s="1"/>
      <c r="Q43" s="1"/>
      <c r="R43" s="1"/>
      <c r="S43" s="1"/>
      <c r="T43" s="1"/>
      <c r="U43" s="1"/>
      <c r="V43" s="1"/>
      <c r="W43" s="1"/>
      <c r="X43" s="1"/>
      <c r="Y43" s="1"/>
      <c r="Z43" s="1"/>
      <c r="AA43" s="1"/>
    </row>
    <row r="44" spans="2:27">
      <c r="B44" s="1"/>
      <c r="C44" s="1"/>
      <c r="D44" s="1"/>
      <c r="E44" s="1"/>
      <c r="F44" s="1"/>
      <c r="G44" s="1"/>
      <c r="H44" s="1"/>
      <c r="I44" s="1"/>
      <c r="J44" s="1"/>
      <c r="K44" s="1"/>
      <c r="L44" s="1"/>
      <c r="M44" s="1"/>
      <c r="N44" s="1"/>
      <c r="O44" s="1"/>
      <c r="P44" s="1"/>
      <c r="Q44" s="1"/>
      <c r="R44" s="1"/>
      <c r="S44" s="1"/>
      <c r="T44" s="1"/>
      <c r="U44" s="1"/>
      <c r="V44" s="1"/>
      <c r="W44" s="1"/>
      <c r="X44" s="1"/>
      <c r="Y44" s="1"/>
      <c r="Z44" s="1"/>
      <c r="AA44" s="1"/>
    </row>
    <row r="45" spans="2:27">
      <c r="B45" s="1"/>
      <c r="C45" s="1"/>
      <c r="D45" s="1"/>
      <c r="E45" s="1"/>
      <c r="F45" s="1"/>
      <c r="G45" s="1"/>
      <c r="H45" s="1"/>
      <c r="I45" s="1"/>
      <c r="J45" s="1"/>
      <c r="K45" s="1"/>
      <c r="L45" s="1"/>
      <c r="M45" s="1"/>
      <c r="N45" s="1"/>
      <c r="O45" s="1"/>
      <c r="P45" s="1"/>
      <c r="Q45" s="1"/>
      <c r="R45" s="1"/>
      <c r="S45" s="1"/>
      <c r="T45" s="1"/>
      <c r="U45" s="1"/>
      <c r="V45" s="1"/>
      <c r="W45" s="1"/>
      <c r="X45" s="1"/>
      <c r="Y45" s="1"/>
      <c r="Z45" s="1"/>
      <c r="AA45" s="1"/>
    </row>
    <row r="46" spans="2:27">
      <c r="B46" s="1"/>
      <c r="C46" s="1"/>
      <c r="D46" s="1"/>
      <c r="E46" s="1"/>
      <c r="F46" s="1"/>
      <c r="G46" s="1"/>
      <c r="H46" s="1"/>
      <c r="I46" s="1"/>
      <c r="J46" s="1"/>
      <c r="K46" s="1"/>
      <c r="L46" s="1"/>
      <c r="M46" s="1"/>
      <c r="N46" s="1"/>
      <c r="O46" s="1"/>
      <c r="P46" s="1"/>
      <c r="Q46" s="1"/>
      <c r="R46" s="1"/>
      <c r="S46" s="1"/>
      <c r="T46" s="1"/>
      <c r="U46" s="1"/>
      <c r="V46" s="1"/>
      <c r="W46" s="1"/>
      <c r="X46" s="1"/>
      <c r="Y46" s="1"/>
      <c r="Z46" s="1"/>
      <c r="AA46" s="1"/>
    </row>
    <row r="47" spans="2:27">
      <c r="B47" s="1"/>
      <c r="C47" s="1"/>
      <c r="D47" s="1"/>
      <c r="E47" s="1"/>
      <c r="F47" s="1"/>
      <c r="G47" s="1"/>
      <c r="H47" s="1"/>
      <c r="I47" s="1"/>
      <c r="J47" s="1"/>
      <c r="K47" s="1"/>
      <c r="L47" s="1"/>
      <c r="M47" s="1"/>
      <c r="N47" s="1"/>
      <c r="O47" s="1"/>
      <c r="P47" s="1"/>
      <c r="Q47" s="1"/>
      <c r="R47" s="1"/>
      <c r="S47" s="1"/>
      <c r="T47" s="1"/>
      <c r="U47" s="1"/>
      <c r="V47" s="1"/>
      <c r="W47" s="1"/>
      <c r="X47" s="1"/>
      <c r="Y47" s="1"/>
      <c r="Z47" s="1"/>
      <c r="AA47" s="1"/>
    </row>
    <row r="48" spans="2:27">
      <c r="B48" s="1"/>
      <c r="C48" s="1"/>
      <c r="D48" s="1"/>
      <c r="E48" s="1"/>
      <c r="F48" s="1"/>
      <c r="G48" s="1"/>
      <c r="H48" s="1"/>
      <c r="I48" s="1"/>
      <c r="J48" s="1"/>
      <c r="K48" s="1"/>
      <c r="L48" s="1"/>
      <c r="M48" s="1"/>
      <c r="N48" s="1"/>
      <c r="O48" s="1"/>
      <c r="P48" s="1"/>
      <c r="Q48" s="1"/>
      <c r="R48" s="1"/>
      <c r="S48" s="1"/>
      <c r="T48" s="1"/>
      <c r="U48" s="1"/>
      <c r="V48" s="1"/>
      <c r="W48" s="1"/>
      <c r="X48" s="1"/>
      <c r="Y48" s="1"/>
      <c r="Z48" s="1"/>
      <c r="AA48" s="1"/>
    </row>
    <row r="49" spans="2:27">
      <c r="B49" s="1"/>
      <c r="C49" s="1"/>
      <c r="D49" s="1"/>
      <c r="E49" s="1"/>
      <c r="F49" s="1"/>
      <c r="G49" s="1"/>
      <c r="H49" s="1"/>
      <c r="I49" s="1"/>
      <c r="J49" s="1"/>
      <c r="K49" s="1"/>
      <c r="L49" s="1"/>
      <c r="M49" s="1"/>
      <c r="N49" s="1"/>
      <c r="O49" s="1"/>
      <c r="P49" s="1"/>
      <c r="Q49" s="1"/>
      <c r="R49" s="1"/>
      <c r="S49" s="1"/>
      <c r="T49" s="1"/>
      <c r="U49" s="1"/>
      <c r="V49" s="1"/>
      <c r="W49" s="1"/>
      <c r="X49" s="1"/>
      <c r="Y49" s="1"/>
      <c r="Z49" s="1"/>
      <c r="AA49" s="1"/>
    </row>
  </sheetData>
  <hyperlinks>
    <hyperlink ref="AC5" location="Cover!A1" display="cover" xr:uid="{8A71DCC4-4FAB-432E-8586-79DBB2D34393}"/>
  </hyperlinks>
  <pageMargins left="0.7" right="0.7" top="0.75" bottom="0.75" header="0.3" footer="0.3"/>
  <pageSetup paperSize="9" scale="5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259C3-DBA8-486F-88DA-8B1CFE399B4D}">
  <sheetPr codeName="Sheet3">
    <tabColor theme="5"/>
    <pageSetUpPr fitToPage="1"/>
  </sheetPr>
  <dimension ref="C1:U80"/>
  <sheetViews>
    <sheetView view="pageBreakPreview" zoomScaleNormal="100" zoomScaleSheetLayoutView="100" workbookViewId="0">
      <pane ySplit="7" topLeftCell="A8" activePane="bottomLeft" state="frozen"/>
      <selection pane="bottomLeft" activeCell="Q5" sqref="Q5"/>
    </sheetView>
  </sheetViews>
  <sheetFormatPr defaultColWidth="9.28515625" defaultRowHeight="15"/>
  <cols>
    <col min="1" max="1" width="5.42578125" style="1" customWidth="1"/>
    <col min="2" max="2" width="4.7109375" style="1" customWidth="1"/>
    <col min="3" max="3" width="41.42578125" style="1" bestFit="1" customWidth="1"/>
    <col min="4" max="4" width="35.7109375" style="1" hidden="1" customWidth="1"/>
    <col min="5" max="5" width="21.7109375" style="1" customWidth="1"/>
    <col min="6" max="6" width="15.28515625" style="1" customWidth="1"/>
    <col min="7" max="7" width="14.28515625" style="1" customWidth="1"/>
    <col min="8" max="8" width="12" style="1" customWidth="1"/>
    <col min="9" max="11" width="14.42578125" style="1" customWidth="1"/>
    <col min="12" max="15" width="15" style="1" customWidth="1"/>
    <col min="16" max="16" width="7.42578125" style="1" customWidth="1"/>
    <col min="17" max="17" width="16" style="1" bestFit="1" customWidth="1"/>
    <col min="18" max="18" width="9.28515625" style="1"/>
    <col min="19" max="19" width="11" style="1" bestFit="1" customWidth="1"/>
    <col min="20" max="16384" width="9.28515625" style="1"/>
  </cols>
  <sheetData>
    <row r="1" spans="3:17" ht="18.75" customHeight="1">
      <c r="C1" s="13"/>
      <c r="D1" s="13"/>
      <c r="E1" s="13"/>
      <c r="F1" s="13"/>
      <c r="G1" s="13"/>
      <c r="H1" s="13"/>
      <c r="I1" s="13"/>
      <c r="J1" s="13"/>
      <c r="K1" s="13"/>
      <c r="L1" s="13"/>
      <c r="M1" s="13"/>
      <c r="N1" s="13"/>
      <c r="O1" s="13"/>
    </row>
    <row r="2" spans="3:17" ht="15.75" customHeight="1">
      <c r="C2" s="13"/>
      <c r="D2" s="13"/>
      <c r="E2" s="13"/>
      <c r="F2" s="13"/>
      <c r="G2" s="13"/>
      <c r="H2" s="13"/>
      <c r="I2" s="13"/>
      <c r="J2" s="13"/>
      <c r="K2" s="13"/>
      <c r="L2" s="13"/>
      <c r="M2" s="13"/>
      <c r="N2" s="13"/>
      <c r="O2" s="13"/>
      <c r="P2" s="65"/>
    </row>
    <row r="3" spans="3:17">
      <c r="C3" s="13"/>
      <c r="D3" s="13"/>
      <c r="E3" s="13"/>
      <c r="F3" s="13"/>
      <c r="G3" s="13"/>
      <c r="H3" s="13"/>
      <c r="I3" s="13"/>
      <c r="J3" s="13"/>
      <c r="K3" s="13"/>
      <c r="L3" s="13"/>
      <c r="M3" s="13"/>
      <c r="N3" s="13"/>
      <c r="O3" s="13"/>
    </row>
    <row r="4" spans="3:17" ht="23.25" customHeight="1">
      <c r="C4" s="2"/>
      <c r="D4" s="2"/>
      <c r="E4" s="2"/>
      <c r="F4" s="2"/>
      <c r="G4" s="2"/>
      <c r="H4" s="2"/>
      <c r="I4" s="2"/>
      <c r="J4" s="2"/>
      <c r="K4" s="2"/>
      <c r="L4" s="2"/>
      <c r="M4" s="2"/>
      <c r="N4" s="2"/>
      <c r="O4" s="2"/>
    </row>
    <row r="5" spans="3:17" ht="23.25" customHeight="1">
      <c r="C5" s="2" t="s">
        <v>206</v>
      </c>
      <c r="D5" s="2"/>
      <c r="E5" s="2"/>
      <c r="F5" s="2"/>
      <c r="G5" s="2"/>
      <c r="H5" s="2"/>
      <c r="I5" s="2"/>
      <c r="J5" s="2"/>
      <c r="K5" s="2"/>
      <c r="L5" s="2"/>
      <c r="M5" s="2"/>
      <c r="N5" s="2"/>
      <c r="O5" s="2"/>
      <c r="Q5" s="152" t="s">
        <v>95</v>
      </c>
    </row>
    <row r="6" spans="3:17" ht="23.25" customHeight="1">
      <c r="C6" s="2"/>
      <c r="D6" s="2"/>
      <c r="E6" s="2"/>
      <c r="F6" s="2"/>
      <c r="G6" s="2"/>
      <c r="H6" s="2"/>
      <c r="I6" s="2"/>
      <c r="J6" s="2"/>
      <c r="K6" s="2"/>
      <c r="L6" s="2"/>
      <c r="M6" s="2"/>
      <c r="N6" s="2"/>
      <c r="O6" s="2"/>
    </row>
    <row r="7" spans="3:17">
      <c r="C7" s="158"/>
      <c r="D7" s="158"/>
      <c r="E7" s="157" t="s">
        <v>0</v>
      </c>
      <c r="F7" s="157" t="s">
        <v>1</v>
      </c>
      <c r="G7" s="157" t="s">
        <v>2</v>
      </c>
      <c r="H7" s="157" t="s">
        <v>3</v>
      </c>
      <c r="I7" s="157" t="s">
        <v>4</v>
      </c>
      <c r="J7" s="157" t="s">
        <v>99</v>
      </c>
      <c r="K7" s="157" t="s">
        <v>196</v>
      </c>
      <c r="L7" s="157" t="s">
        <v>203</v>
      </c>
      <c r="M7" s="157" t="s">
        <v>276</v>
      </c>
      <c r="N7" s="157" t="s">
        <v>281</v>
      </c>
      <c r="O7" s="157" t="s">
        <v>290</v>
      </c>
    </row>
    <row r="8" spans="3:17">
      <c r="C8" s="1" t="s">
        <v>207</v>
      </c>
      <c r="E8" s="90">
        <v>2.5497078768550473E-2</v>
      </c>
      <c r="F8" s="90">
        <v>3.5578650825694572E-2</v>
      </c>
      <c r="G8" s="90">
        <v>4.0338680860557259E-2</v>
      </c>
      <c r="H8" s="90">
        <v>4.4489209314546717E-2</v>
      </c>
      <c r="I8" s="91">
        <v>4.4421557051082215E-2</v>
      </c>
      <c r="J8" s="91">
        <v>4.5847254322817561E-2</v>
      </c>
      <c r="K8" s="91">
        <v>4.4825939196786201E-2</v>
      </c>
      <c r="L8" s="91">
        <v>4.3749076523341549E-2</v>
      </c>
      <c r="M8" s="208">
        <v>4.1996066935379814E-2</v>
      </c>
      <c r="N8" s="208">
        <v>3.7290626546326255E-2</v>
      </c>
      <c r="O8" s="208">
        <v>3.5274245756041336E-2</v>
      </c>
    </row>
    <row r="9" spans="3:17" ht="20.100000000000001" customHeight="1">
      <c r="C9" s="5" t="s">
        <v>208</v>
      </c>
      <c r="D9" s="5"/>
      <c r="E9" s="91">
        <v>1.2049945062409525E-2</v>
      </c>
      <c r="F9" s="91">
        <v>1.1155209305113923E-2</v>
      </c>
      <c r="G9" s="91">
        <v>1.0049719041127938E-2</v>
      </c>
      <c r="H9" s="91">
        <v>1.0025320467848488E-2</v>
      </c>
      <c r="I9" s="91">
        <v>9.5428837521756796E-3</v>
      </c>
      <c r="J9" s="91">
        <v>1.0147458390780826E-2</v>
      </c>
      <c r="K9" s="91">
        <v>9.8919069052027589E-3</v>
      </c>
      <c r="L9" s="91">
        <v>8.6591458289494976E-3</v>
      </c>
      <c r="M9" s="208">
        <v>8.5934555783666374E-3</v>
      </c>
      <c r="N9" s="208">
        <v>9.2238920217198421E-3</v>
      </c>
      <c r="O9" s="208">
        <v>8.635583577308566E-3</v>
      </c>
    </row>
    <row r="10" spans="3:17" ht="20.100000000000001" customHeight="1">
      <c r="C10" s="5" t="s">
        <v>209</v>
      </c>
      <c r="D10" s="5"/>
      <c r="E10" s="92">
        <v>0.43223373474837185</v>
      </c>
      <c r="F10" s="92">
        <v>0.33116322898833489</v>
      </c>
      <c r="G10" s="92">
        <v>0.30722797885860004</v>
      </c>
      <c r="H10" s="92">
        <v>0.27151584621374364</v>
      </c>
      <c r="I10" s="92">
        <v>0.2372135583218227</v>
      </c>
      <c r="J10" s="92">
        <v>0.25541522530549482</v>
      </c>
      <c r="K10" s="92">
        <v>0.23897757867019834</v>
      </c>
      <c r="L10" s="92">
        <v>0.20066921125582479</v>
      </c>
      <c r="M10" s="209">
        <v>0.21826592022486116</v>
      </c>
      <c r="N10" s="209">
        <v>0.25060152003693387</v>
      </c>
      <c r="O10" s="209">
        <v>0.23716945613990462</v>
      </c>
    </row>
    <row r="11" spans="3:17" ht="20.100000000000001" customHeight="1">
      <c r="C11" s="5" t="s">
        <v>210</v>
      </c>
      <c r="D11" s="5"/>
      <c r="E11" s="92">
        <v>0.51870906588715116</v>
      </c>
      <c r="F11" s="92">
        <v>0.40118172739285857</v>
      </c>
      <c r="G11" s="92">
        <v>0.34444832971441869</v>
      </c>
      <c r="H11" s="92">
        <v>0.30012144718396189</v>
      </c>
      <c r="I11" s="92">
        <v>0.2632412583748871</v>
      </c>
      <c r="J11" s="92">
        <v>0.27999238630026907</v>
      </c>
      <c r="K11" s="92">
        <v>0.25984141879361389</v>
      </c>
      <c r="L11" s="92">
        <v>0.24739405660786382</v>
      </c>
      <c r="M11" s="209">
        <v>0.24305783680548337</v>
      </c>
      <c r="N11" s="209">
        <v>0.2747817743077785</v>
      </c>
      <c r="O11" s="209">
        <v>0.26336950913058255</v>
      </c>
    </row>
    <row r="12" spans="3:17" ht="20.100000000000001" customHeight="1">
      <c r="C12" s="5" t="s">
        <v>211</v>
      </c>
      <c r="D12" s="5"/>
      <c r="E12" s="93">
        <v>4.5660480585973133E-3</v>
      </c>
      <c r="F12" s="93">
        <v>7.6461208353159702E-3</v>
      </c>
      <c r="G12" s="93">
        <v>9.2283698201894755E-3</v>
      </c>
      <c r="H12" s="93">
        <v>2.5307500808011414E-3</v>
      </c>
      <c r="I12" s="93">
        <v>6.2910170504901532E-3</v>
      </c>
      <c r="J12" s="93">
        <v>2.035961831904002E-3</v>
      </c>
      <c r="K12" s="93">
        <v>7.2150850316469789E-3</v>
      </c>
      <c r="L12" s="93">
        <v>3.2985104710200864E-3</v>
      </c>
      <c r="M12" s="210">
        <v>4.4922456589082914E-3</v>
      </c>
      <c r="N12" s="210">
        <v>1.1288675236783204E-2</v>
      </c>
      <c r="O12" s="210">
        <v>5.2160554439534121E-3</v>
      </c>
    </row>
    <row r="13" spans="3:17" ht="20.100000000000001" customHeight="1">
      <c r="C13" s="5" t="s">
        <v>223</v>
      </c>
      <c r="D13" s="5"/>
      <c r="E13" s="92">
        <v>0.24190200304097886</v>
      </c>
      <c r="F13" s="92">
        <v>0.30786635187371991</v>
      </c>
      <c r="G13" s="92">
        <v>0.29228136764469875</v>
      </c>
      <c r="H13" s="92">
        <v>0.37388190812539901</v>
      </c>
      <c r="I13" s="92">
        <v>0.37037870808104462</v>
      </c>
      <c r="J13" s="92">
        <v>0.30237622169050832</v>
      </c>
      <c r="K13" s="93">
        <v>0.25386469879125395</v>
      </c>
      <c r="L13" s="92">
        <v>0.27155513806429565</v>
      </c>
      <c r="M13" s="209">
        <v>0.2810157913668706</v>
      </c>
      <c r="N13" s="210">
        <v>0.21604677333871278</v>
      </c>
      <c r="O13" s="210">
        <v>0.24824824265750378</v>
      </c>
    </row>
    <row r="14" spans="3:17" ht="20.100000000000001" customHeight="1">
      <c r="C14" s="5" t="s">
        <v>224</v>
      </c>
      <c r="D14" s="5"/>
      <c r="E14" s="92">
        <v>0.12855514241129115</v>
      </c>
      <c r="F14" s="92">
        <v>0.18086711546329798</v>
      </c>
      <c r="G14" s="92">
        <v>0.18601440841377495</v>
      </c>
      <c r="H14" s="92">
        <v>0.24530687571820817</v>
      </c>
      <c r="I14" s="92">
        <v>0.25102816785223148</v>
      </c>
      <c r="J14" s="92">
        <v>0.25706917085780756</v>
      </c>
      <c r="K14" s="92">
        <v>0.25386469879125395</v>
      </c>
      <c r="L14" s="92">
        <v>0.27155513806429565</v>
      </c>
      <c r="M14" s="209">
        <v>0.27880501120398743</v>
      </c>
      <c r="N14" s="209">
        <v>0.21604677333871278</v>
      </c>
      <c r="O14" s="210">
        <v>0.24824824265750378</v>
      </c>
    </row>
    <row r="15" spans="3:17" ht="20.100000000000001" customHeight="1">
      <c r="C15" s="5" t="s">
        <v>212</v>
      </c>
      <c r="D15" s="5"/>
      <c r="E15" s="94">
        <v>1.8577499251430461E-2</v>
      </c>
      <c r="F15" s="94">
        <v>2.6250987513867691E-2</v>
      </c>
      <c r="G15" s="94">
        <v>2.6559761753440495E-2</v>
      </c>
      <c r="H15" s="94">
        <v>3.4181254110158647E-2</v>
      </c>
      <c r="I15" s="92">
        <v>3.4493383038140299E-2</v>
      </c>
      <c r="J15" s="92">
        <v>3.5863615219648544E-2</v>
      </c>
      <c r="K15" s="92">
        <v>3.2996653960742105E-2</v>
      </c>
      <c r="L15" s="92">
        <v>3.2756357091722456E-2</v>
      </c>
      <c r="M15" s="209">
        <v>3.2885880456064658E-2</v>
      </c>
      <c r="N15" s="209">
        <v>2.4504590689863947E-2</v>
      </c>
      <c r="O15" s="209">
        <v>2.7794019426592688E-2</v>
      </c>
    </row>
    <row r="16" spans="3:17" ht="20.100000000000001" customHeight="1">
      <c r="C16" s="5" t="s">
        <v>278</v>
      </c>
      <c r="D16" s="5"/>
      <c r="E16" s="92">
        <v>2.6416032816486364E-2</v>
      </c>
      <c r="F16" s="92">
        <v>3.8060609532541083E-2</v>
      </c>
      <c r="G16" s="92">
        <v>3.8886550936913081E-2</v>
      </c>
      <c r="H16" s="92">
        <v>5.0031796654939745E-2</v>
      </c>
      <c r="I16" s="92">
        <v>4.9897761345462553E-2</v>
      </c>
      <c r="J16" s="92">
        <v>4.9002435414523267E-2</v>
      </c>
      <c r="K16" s="92">
        <v>4.5347557220806821E-2</v>
      </c>
      <c r="L16" s="92">
        <v>4.5657085971430339E-2</v>
      </c>
      <c r="M16" s="209">
        <v>4.6211330687014343E-2</v>
      </c>
      <c r="N16" s="209">
        <v>3.8404525352160108E-2</v>
      </c>
      <c r="O16" s="209">
        <v>3.7051494710780369E-2</v>
      </c>
    </row>
    <row r="17" spans="3:21" ht="20.100000000000001" customHeight="1">
      <c r="C17" s="5" t="s">
        <v>213</v>
      </c>
      <c r="D17" s="5"/>
      <c r="E17" s="94">
        <v>0.10579129773926532</v>
      </c>
      <c r="F17" s="95">
        <v>0.10045899240878395</v>
      </c>
      <c r="G17" s="95">
        <v>9.3299346311333867E-2</v>
      </c>
      <c r="H17" s="95">
        <v>0.12795079065834253</v>
      </c>
      <c r="I17" s="91">
        <v>0.1879507848960543</v>
      </c>
      <c r="J17" s="91">
        <v>0.17399999999999999</v>
      </c>
      <c r="K17" s="91">
        <v>0.159</v>
      </c>
      <c r="L17" s="91">
        <v>0.15823381399242439</v>
      </c>
      <c r="M17" s="210">
        <v>0.15579999999999999</v>
      </c>
      <c r="N17" s="210">
        <v>0.14249999999999999</v>
      </c>
      <c r="O17" s="210">
        <v>0.13420000000000001</v>
      </c>
    </row>
    <row r="18" spans="3:21" ht="20.100000000000001" customHeight="1">
      <c r="C18" s="5" t="s">
        <v>283</v>
      </c>
      <c r="D18" s="5"/>
      <c r="E18" s="303">
        <v>0.10579129773926532</v>
      </c>
      <c r="F18" s="90">
        <v>0.10493524332193548</v>
      </c>
      <c r="G18" s="90">
        <v>9.5818099376831598E-2</v>
      </c>
      <c r="H18" s="90">
        <v>0.13132880392579244</v>
      </c>
      <c r="I18" s="90">
        <v>0.11895614670569975</v>
      </c>
      <c r="J18" s="90">
        <v>0.17724328040871518</v>
      </c>
      <c r="K18" s="90">
        <v>0.159985907639005</v>
      </c>
      <c r="L18" s="90">
        <v>0.15959223466287376</v>
      </c>
      <c r="M18" s="90">
        <v>0.15699503504951881</v>
      </c>
      <c r="N18" s="210">
        <v>0.14397413300365991</v>
      </c>
      <c r="O18" s="210">
        <v>0.13420000000000001</v>
      </c>
    </row>
    <row r="19" spans="3:21" ht="20.100000000000001" customHeight="1">
      <c r="C19" s="5" t="s">
        <v>214</v>
      </c>
      <c r="D19" s="5"/>
      <c r="E19" s="94">
        <v>0.10579129773926532</v>
      </c>
      <c r="F19" s="95">
        <v>0.13338790930089545</v>
      </c>
      <c r="G19" s="95">
        <v>0.12380188090456573</v>
      </c>
      <c r="H19" s="95">
        <v>0.12795079065834253</v>
      </c>
      <c r="I19" s="91">
        <v>0.1879507848960543</v>
      </c>
      <c r="J19" s="91">
        <v>0.17399999999999999</v>
      </c>
      <c r="K19" s="91">
        <v>0.159</v>
      </c>
      <c r="L19" s="91">
        <v>0.15823381399242439</v>
      </c>
      <c r="M19" s="210">
        <v>0.15579999999999999</v>
      </c>
      <c r="N19" s="210">
        <v>0.14249999999999999</v>
      </c>
      <c r="O19" s="210">
        <v>0.13420000000000001</v>
      </c>
    </row>
    <row r="20" spans="3:21" ht="20.100000000000001" customHeight="1">
      <c r="C20" s="5" t="s">
        <v>284</v>
      </c>
      <c r="D20" s="5"/>
      <c r="E20" s="303">
        <v>0.11013674581296606</v>
      </c>
      <c r="F20" s="303">
        <v>0.1376938301762535</v>
      </c>
      <c r="G20" s="303">
        <v>0.12620534247974055</v>
      </c>
      <c r="H20" s="303">
        <v>0.13132880392579244</v>
      </c>
      <c r="I20" s="303">
        <v>0.11895614670569975</v>
      </c>
      <c r="J20" s="303">
        <v>0.17724328040871518</v>
      </c>
      <c r="K20" s="303">
        <v>0.159985907639005</v>
      </c>
      <c r="L20" s="303">
        <v>0.15959223466287376</v>
      </c>
      <c r="M20" s="303">
        <v>0.15699503504951881</v>
      </c>
      <c r="N20" s="210">
        <v>0.14397413300365991</v>
      </c>
      <c r="O20" s="210">
        <v>0.13420000000000001</v>
      </c>
    </row>
    <row r="21" spans="3:21" ht="20.100000000000001" customHeight="1">
      <c r="C21" s="5" t="s">
        <v>274</v>
      </c>
      <c r="D21" s="96">
        <v>159.11250098567504</v>
      </c>
      <c r="E21" s="6">
        <v>167.52981453277428</v>
      </c>
      <c r="F21" s="6">
        <v>242.62799999999999</v>
      </c>
      <c r="G21" s="6">
        <v>261.5</v>
      </c>
      <c r="H21" s="6">
        <v>287.97200000000004</v>
      </c>
      <c r="I21" s="6">
        <v>317.774</v>
      </c>
      <c r="J21" s="6">
        <v>499.27235201738239</v>
      </c>
      <c r="K21" s="6">
        <v>532.37927322024143</v>
      </c>
      <c r="L21" s="6">
        <v>536.85503761351572</v>
      </c>
      <c r="M21" s="211">
        <v>577.68364034650256</v>
      </c>
      <c r="N21" s="211">
        <v>608.87977927390227</v>
      </c>
      <c r="O21" s="211">
        <v>648.04705396359259</v>
      </c>
    </row>
    <row r="22" spans="3:21" ht="20.100000000000001" customHeight="1">
      <c r="C22" s="5" t="s">
        <v>273</v>
      </c>
      <c r="D22" s="96"/>
      <c r="E22" s="6">
        <v>311.52981453277425</v>
      </c>
      <c r="F22" s="6">
        <v>386.62799999999999</v>
      </c>
      <c r="G22" s="6">
        <v>405.5</v>
      </c>
      <c r="H22" s="6">
        <v>431.97200000000004</v>
      </c>
      <c r="I22" s="6">
        <v>461.774</v>
      </c>
      <c r="J22" s="6">
        <v>499.27235201738239</v>
      </c>
      <c r="K22" s="6">
        <v>532.37927322024143</v>
      </c>
      <c r="L22" s="6">
        <v>536.85503761351572</v>
      </c>
      <c r="M22" s="211">
        <v>577.68364034650256</v>
      </c>
      <c r="N22" s="211">
        <v>608.87977927390227</v>
      </c>
      <c r="O22" s="211">
        <v>648.04705396359259</v>
      </c>
      <c r="P22" s="65"/>
      <c r="Q22" s="41"/>
      <c r="S22" s="65"/>
    </row>
    <row r="23" spans="3:21" ht="20.100000000000001" customHeight="1">
      <c r="C23" s="5" t="s">
        <v>215</v>
      </c>
      <c r="D23" s="5"/>
      <c r="E23" s="97">
        <v>2.9081896467523183E-2</v>
      </c>
      <c r="F23" s="97">
        <v>2.4651405558898044E-2</v>
      </c>
      <c r="G23" s="97">
        <v>5.0678429235332155E-3</v>
      </c>
      <c r="H23" s="97">
        <v>0</v>
      </c>
      <c r="I23" s="98">
        <v>0</v>
      </c>
      <c r="J23" s="98">
        <v>0</v>
      </c>
      <c r="K23" s="98">
        <v>0</v>
      </c>
      <c r="L23" s="98">
        <v>7.7287943964032382E-5</v>
      </c>
      <c r="M23" s="212">
        <v>0</v>
      </c>
      <c r="N23" s="212">
        <v>0</v>
      </c>
      <c r="O23" s="212">
        <v>0</v>
      </c>
      <c r="Q23" s="106"/>
      <c r="R23" s="106"/>
      <c r="S23" s="106"/>
      <c r="T23" s="106"/>
      <c r="U23" s="106"/>
    </row>
    <row r="24" spans="3:21" ht="20.100000000000001" customHeight="1">
      <c r="C24" s="5" t="s">
        <v>216</v>
      </c>
      <c r="D24" s="5"/>
      <c r="E24" s="94">
        <v>0.7378921172498949</v>
      </c>
      <c r="F24" s="94">
        <v>0.76911452042026207</v>
      </c>
      <c r="G24" s="94">
        <v>0.77792689780941282</v>
      </c>
      <c r="H24" s="94">
        <v>0.72717218324283017</v>
      </c>
      <c r="I24" s="92">
        <v>0.70833801565951582</v>
      </c>
      <c r="J24" s="92">
        <v>0.76161128142515444</v>
      </c>
      <c r="K24" s="92">
        <v>0.82944953223615647</v>
      </c>
      <c r="L24" s="92">
        <v>0.81532862826165364</v>
      </c>
      <c r="M24" s="209">
        <v>0.79182367220829397</v>
      </c>
      <c r="N24" s="209">
        <v>0.7780050077008912</v>
      </c>
      <c r="O24" s="313">
        <v>0.82120090416966862</v>
      </c>
    </row>
    <row r="25" spans="3:21" ht="20.100000000000001" customHeight="1">
      <c r="C25" s="5" t="s">
        <v>217</v>
      </c>
      <c r="D25" s="5"/>
      <c r="E25" s="94">
        <v>1.657799335420729</v>
      </c>
      <c r="F25" s="94">
        <v>1.9111301397610365</v>
      </c>
      <c r="G25" s="94">
        <v>1.6378431989821725</v>
      </c>
      <c r="H25" s="94">
        <v>2.2911597567002548</v>
      </c>
      <c r="I25" s="92">
        <v>2.2593763586172728</v>
      </c>
      <c r="J25" s="92">
        <v>2.4889999999999999</v>
      </c>
      <c r="K25" s="92">
        <v>1.8994</v>
      </c>
      <c r="L25" s="92">
        <v>2.6257000000000001</v>
      </c>
      <c r="M25" s="209">
        <v>2.63</v>
      </c>
      <c r="N25" s="209">
        <v>2.5144000000000002</v>
      </c>
      <c r="O25" s="209">
        <v>2.1078000000000001</v>
      </c>
    </row>
    <row r="26" spans="3:21" ht="20.100000000000001" customHeight="1">
      <c r="C26" s="5" t="s">
        <v>218</v>
      </c>
      <c r="D26" s="5"/>
      <c r="E26" s="94">
        <v>1.0397872760235793</v>
      </c>
      <c r="F26" s="94">
        <v>1.2236141011642379</v>
      </c>
      <c r="G26" s="94">
        <v>1.2400933357174748</v>
      </c>
      <c r="H26" s="94">
        <v>1.2957662204477884</v>
      </c>
      <c r="I26" s="92">
        <v>1.3041782605461743</v>
      </c>
      <c r="J26" s="92">
        <v>1.3180000000000001</v>
      </c>
      <c r="K26" s="92">
        <v>1.2395</v>
      </c>
      <c r="L26" s="92">
        <v>1.288</v>
      </c>
      <c r="M26" s="209">
        <v>1.2874000000000001</v>
      </c>
      <c r="N26" s="209">
        <v>1.2483</v>
      </c>
      <c r="O26" s="209">
        <v>1.2578</v>
      </c>
    </row>
    <row r="27" spans="3:21" ht="20.100000000000001" customHeight="1">
      <c r="I27" s="99"/>
      <c r="J27" s="99"/>
      <c r="K27" s="99"/>
      <c r="L27" s="99"/>
      <c r="M27" s="99"/>
      <c r="N27" s="99"/>
      <c r="O27" s="99"/>
    </row>
    <row r="28" spans="3:21" ht="23.25">
      <c r="C28" s="2" t="s">
        <v>206</v>
      </c>
      <c r="D28" s="2"/>
      <c r="E28" s="2"/>
      <c r="F28" s="2"/>
      <c r="G28" s="2"/>
      <c r="H28" s="2"/>
      <c r="I28" s="2"/>
      <c r="J28" s="2"/>
      <c r="K28" s="2"/>
      <c r="L28" s="2"/>
      <c r="M28" s="2"/>
      <c r="N28" s="2"/>
      <c r="O28" s="2"/>
    </row>
    <row r="29" spans="3:21" ht="23.25">
      <c r="C29" s="2"/>
      <c r="D29" s="2"/>
      <c r="E29" s="2"/>
      <c r="F29" s="2"/>
      <c r="G29" s="2"/>
      <c r="H29" s="2"/>
      <c r="I29" s="2"/>
      <c r="J29" s="2"/>
      <c r="K29" s="2"/>
      <c r="L29" s="2"/>
      <c r="M29" s="2"/>
      <c r="N29" s="2"/>
      <c r="O29" s="2"/>
    </row>
    <row r="30" spans="3:21">
      <c r="C30" s="158"/>
      <c r="D30" s="158"/>
      <c r="E30" s="157" t="s">
        <v>5</v>
      </c>
      <c r="F30" s="157" t="s">
        <v>6</v>
      </c>
      <c r="G30" s="157" t="s">
        <v>2</v>
      </c>
      <c r="H30" s="157" t="s">
        <v>7</v>
      </c>
      <c r="I30" s="157" t="s">
        <v>8</v>
      </c>
      <c r="J30" s="157" t="s">
        <v>96</v>
      </c>
      <c r="K30" s="157" t="s">
        <v>196</v>
      </c>
      <c r="L30" s="157" t="s">
        <v>204</v>
      </c>
      <c r="M30" s="157" t="s">
        <v>275</v>
      </c>
      <c r="N30" s="157" t="s">
        <v>280</v>
      </c>
      <c r="O30" s="157" t="s">
        <v>290</v>
      </c>
    </row>
    <row r="31" spans="3:21">
      <c r="C31" s="1" t="s">
        <v>207</v>
      </c>
      <c r="E31" s="100">
        <v>2.428746993335773E-2</v>
      </c>
      <c r="F31" s="100">
        <v>2.568940553881513E-2</v>
      </c>
      <c r="G31" s="100">
        <v>4.0338680860557259E-2</v>
      </c>
      <c r="H31" s="100">
        <v>4.1737992322012335E-2</v>
      </c>
      <c r="I31" s="101">
        <v>4.1963531861053914E-2</v>
      </c>
      <c r="J31" s="101">
        <v>4.3925235016373396E-2</v>
      </c>
      <c r="K31" s="101">
        <v>4.4825939196786201E-2</v>
      </c>
      <c r="L31" s="101">
        <v>4.3583326988662949E-2</v>
      </c>
      <c r="M31" s="101">
        <v>4.2810040104982426E-2</v>
      </c>
      <c r="N31" s="101">
        <v>4.0355506042688213E-2</v>
      </c>
      <c r="O31" s="101">
        <v>3.5274245756041336E-2</v>
      </c>
    </row>
    <row r="32" spans="3:21">
      <c r="C32" s="5" t="s">
        <v>208</v>
      </c>
      <c r="E32" s="100">
        <v>9.5695281864055844E-3</v>
      </c>
      <c r="F32" s="100">
        <v>9.3941929915187482E-3</v>
      </c>
      <c r="G32" s="100">
        <v>1.004866986139908E-2</v>
      </c>
      <c r="H32" s="100">
        <v>9.8510423187166529E-3</v>
      </c>
      <c r="I32" s="101">
        <v>9.5612685469826323E-3</v>
      </c>
      <c r="J32" s="101">
        <v>9.9206505824415651E-3</v>
      </c>
      <c r="K32" s="101">
        <v>9.8919069052027589E-3</v>
      </c>
      <c r="L32" s="101">
        <v>9.1082436552982361E-3</v>
      </c>
      <c r="M32" s="101">
        <v>8.8810290742419827E-3</v>
      </c>
      <c r="N32" s="101">
        <v>8.7853969324338862E-3</v>
      </c>
      <c r="O32" s="101">
        <v>8.635583577308566E-3</v>
      </c>
    </row>
    <row r="33" spans="3:16">
      <c r="C33" s="5" t="s">
        <v>209</v>
      </c>
      <c r="E33" s="102">
        <v>0.48736740597878492</v>
      </c>
      <c r="F33" s="102">
        <v>0.43214853449977664</v>
      </c>
      <c r="G33" s="102">
        <v>0.30968910204817646</v>
      </c>
      <c r="H33" s="102">
        <v>0.28898419004702697</v>
      </c>
      <c r="I33" s="103">
        <v>0.26921198244163697</v>
      </c>
      <c r="J33" s="103">
        <v>0.26458354419657965</v>
      </c>
      <c r="K33" s="103">
        <v>0.23897757867019834</v>
      </c>
      <c r="L33" s="103">
        <v>0.21928231221868444</v>
      </c>
      <c r="M33" s="103">
        <v>0.2189226276289426</v>
      </c>
      <c r="N33" s="103">
        <v>0.22721726847968254</v>
      </c>
      <c r="O33" s="103">
        <v>0.23716945613990462</v>
      </c>
    </row>
    <row r="34" spans="3:16">
      <c r="C34" s="5" t="s">
        <v>210</v>
      </c>
      <c r="E34" s="102">
        <v>0.55203801132329644</v>
      </c>
      <c r="F34" s="102">
        <v>0.50097562150703412</v>
      </c>
      <c r="G34" s="102">
        <v>0.34720761542472567</v>
      </c>
      <c r="H34" s="102">
        <v>0.32275565516828997</v>
      </c>
      <c r="I34" s="103">
        <v>0.29921680404640572</v>
      </c>
      <c r="J34" s="103">
        <v>0.29285126073191742</v>
      </c>
      <c r="K34" s="103">
        <v>0.25984141879361389</v>
      </c>
      <c r="L34" s="103">
        <v>0.25350329988246995</v>
      </c>
      <c r="M34" s="103">
        <v>0.24983968118304165</v>
      </c>
      <c r="N34" s="101">
        <v>0.25640198227475225</v>
      </c>
      <c r="O34" s="103">
        <v>0.26336950913058255</v>
      </c>
    </row>
    <row r="35" spans="3:16">
      <c r="C35" s="5" t="s">
        <v>211</v>
      </c>
      <c r="E35" s="100">
        <v>2.3464635969113789E-3</v>
      </c>
      <c r="F35" s="100">
        <v>2.8477111497388708E-3</v>
      </c>
      <c r="G35" s="100">
        <v>9.2283698201894755E-3</v>
      </c>
      <c r="H35" s="100">
        <v>5.7279199297503598E-3</v>
      </c>
      <c r="I35" s="101">
        <v>5.9170828505568642E-3</v>
      </c>
      <c r="J35" s="101">
        <v>4.7755916966292448E-3</v>
      </c>
      <c r="K35" s="101">
        <v>7.2150850316469789E-3</v>
      </c>
      <c r="L35" s="101">
        <v>5.1812447877503448E-3</v>
      </c>
      <c r="M35" s="101">
        <v>4.9617199687372769E-3</v>
      </c>
      <c r="N35" s="304">
        <v>6.7216867087996034E-3</v>
      </c>
      <c r="O35" s="304">
        <v>5.2160554439534121E-3</v>
      </c>
    </row>
    <row r="36" spans="3:16">
      <c r="C36" s="5" t="s">
        <v>223</v>
      </c>
      <c r="E36" s="102">
        <v>0.23195952034885983</v>
      </c>
      <c r="F36" s="102">
        <v>0.22247100278960502</v>
      </c>
      <c r="G36" s="102">
        <v>0.29225221839006771</v>
      </c>
      <c r="H36" s="102">
        <v>0.33242578551756674</v>
      </c>
      <c r="I36" s="103">
        <v>0.34328296978590273</v>
      </c>
      <c r="J36" s="103">
        <v>0.27772758670681874</v>
      </c>
      <c r="K36" s="103">
        <v>0.25386469879125395</v>
      </c>
      <c r="L36" s="103">
        <v>0.26650004889685008</v>
      </c>
      <c r="M36" s="103">
        <v>0.2678719696169648</v>
      </c>
      <c r="N36" s="101">
        <v>0.25308171484078085</v>
      </c>
      <c r="O36" s="103">
        <v>0.24824824265750378</v>
      </c>
    </row>
    <row r="37" spans="3:16">
      <c r="C37" s="5" t="s">
        <v>224</v>
      </c>
      <c r="E37" s="76">
        <v>0.11560157941825712</v>
      </c>
      <c r="F37" s="76">
        <v>0.1215398556510988</v>
      </c>
      <c r="G37" s="76">
        <v>0.18599585717528994</v>
      </c>
      <c r="H37" s="76">
        <v>0.21547168555536395</v>
      </c>
      <c r="I37" s="76">
        <v>0.22675154329428673</v>
      </c>
      <c r="J37" s="76">
        <v>0.2325839400261171</v>
      </c>
      <c r="K37" s="76">
        <v>0.25386469879125395</v>
      </c>
      <c r="L37" s="76">
        <v>0.2622843510553366</v>
      </c>
      <c r="M37" s="103">
        <v>0.26440540890343112</v>
      </c>
      <c r="N37" s="103">
        <v>0.25055498595497594</v>
      </c>
      <c r="O37" s="103">
        <v>0.24824824265750378</v>
      </c>
    </row>
    <row r="38" spans="3:16">
      <c r="C38" s="5" t="s">
        <v>212</v>
      </c>
      <c r="E38" s="102">
        <v>1.217955327022143E-2</v>
      </c>
      <c r="F38" s="102">
        <v>1.6336911099328898E-2</v>
      </c>
      <c r="G38" s="102">
        <v>6.4108572011694681E-3</v>
      </c>
      <c r="H38" s="102">
        <v>1.6388081315466485E-2</v>
      </c>
      <c r="I38" s="103">
        <v>2.5024619693993125E-2</v>
      </c>
      <c r="J38" s="103">
        <v>3.3183178707574826E-2</v>
      </c>
      <c r="K38" s="103">
        <v>3.2996653960742105E-2</v>
      </c>
      <c r="L38" s="103">
        <v>3.236475282118003E-2</v>
      </c>
      <c r="M38" s="103">
        <v>3.2399686240183384E-2</v>
      </c>
      <c r="N38" s="103">
        <v>2.980620727833326E-2</v>
      </c>
      <c r="O38" s="103">
        <v>2.7794019426592688E-2</v>
      </c>
    </row>
    <row r="39" spans="3:16">
      <c r="C39" s="5"/>
      <c r="E39" s="102"/>
      <c r="F39" s="102"/>
      <c r="G39" s="102"/>
      <c r="H39" s="102"/>
      <c r="I39" s="103"/>
      <c r="J39" s="103"/>
      <c r="K39" s="103"/>
      <c r="L39" s="103"/>
      <c r="M39" s="103"/>
      <c r="N39" s="103"/>
      <c r="O39" s="103"/>
    </row>
    <row r="41" spans="3:16">
      <c r="F41" s="65"/>
      <c r="G41" s="65"/>
      <c r="H41" s="65"/>
      <c r="I41" s="65"/>
      <c r="J41" s="65"/>
      <c r="K41" s="65"/>
      <c r="L41" s="65"/>
      <c r="M41" s="65"/>
      <c r="N41" s="65"/>
      <c r="O41" s="65"/>
    </row>
    <row r="43" spans="3:16">
      <c r="J43" s="65"/>
      <c r="K43" s="65"/>
      <c r="L43" s="65"/>
      <c r="M43" s="65"/>
      <c r="N43" s="65"/>
      <c r="O43" s="65"/>
    </row>
    <row r="45" spans="3:16">
      <c r="H45" s="17"/>
      <c r="I45" s="17"/>
      <c r="J45" s="17"/>
      <c r="K45" s="17"/>
      <c r="L45" s="17"/>
      <c r="M45" s="17"/>
      <c r="N45" s="17"/>
      <c r="O45" s="17"/>
      <c r="P45" s="17"/>
    </row>
    <row r="46" spans="3:16">
      <c r="H46" s="17"/>
      <c r="I46" s="17"/>
      <c r="J46" s="17"/>
      <c r="K46" s="17"/>
      <c r="L46" s="17"/>
      <c r="M46" s="17"/>
      <c r="N46" s="17"/>
      <c r="O46" s="17"/>
      <c r="P46" s="17"/>
    </row>
    <row r="48" spans="3:16">
      <c r="L48" s="31"/>
    </row>
    <row r="58" spans="5:9">
      <c r="E58" s="17"/>
      <c r="F58" s="17"/>
      <c r="G58" s="17"/>
      <c r="H58" s="17"/>
      <c r="I58" s="17"/>
    </row>
    <row r="59" spans="5:9">
      <c r="E59" s="65"/>
      <c r="F59" s="65"/>
      <c r="G59" s="65"/>
      <c r="H59" s="65"/>
      <c r="I59" s="65"/>
    </row>
    <row r="60" spans="5:9">
      <c r="E60" s="65"/>
      <c r="F60" s="65"/>
      <c r="G60" s="65"/>
      <c r="H60" s="65"/>
      <c r="I60" s="65"/>
    </row>
    <row r="75" spans="6:15">
      <c r="F75" s="31"/>
      <c r="G75" s="31"/>
      <c r="H75" s="31"/>
      <c r="I75" s="31"/>
      <c r="J75" s="31"/>
      <c r="K75" s="31"/>
      <c r="L75" s="31"/>
      <c r="M75" s="31"/>
      <c r="N75" s="31"/>
      <c r="O75" s="31"/>
    </row>
    <row r="76" spans="6:15">
      <c r="F76" s="31"/>
      <c r="G76" s="31"/>
      <c r="H76" s="31"/>
      <c r="I76" s="31"/>
      <c r="J76" s="31"/>
      <c r="K76" s="31"/>
      <c r="L76" s="31"/>
      <c r="M76" s="31"/>
      <c r="N76" s="31"/>
      <c r="O76" s="31"/>
    </row>
    <row r="77" spans="6:15">
      <c r="F77" s="31"/>
      <c r="G77" s="31"/>
      <c r="H77" s="31"/>
      <c r="I77" s="31"/>
      <c r="J77" s="31"/>
      <c r="K77" s="31"/>
      <c r="L77" s="31"/>
      <c r="M77" s="31"/>
      <c r="N77" s="31"/>
      <c r="O77" s="31"/>
    </row>
    <row r="78" spans="6:15">
      <c r="F78" s="31"/>
      <c r="G78" s="31"/>
      <c r="H78" s="31"/>
      <c r="I78" s="31"/>
      <c r="J78" s="31"/>
      <c r="K78" s="31"/>
      <c r="L78" s="31"/>
      <c r="M78" s="31"/>
      <c r="N78" s="31"/>
      <c r="O78" s="31"/>
    </row>
    <row r="80" spans="6:15">
      <c r="G80" s="65"/>
      <c r="H80" s="65"/>
      <c r="I80" s="65"/>
      <c r="J80" s="65"/>
      <c r="K80" s="65"/>
      <c r="L80" s="65"/>
      <c r="M80" s="65"/>
      <c r="N80" s="65"/>
      <c r="O80" s="65"/>
    </row>
  </sheetData>
  <hyperlinks>
    <hyperlink ref="Q5" location="Cover!A1" display="cover" xr:uid="{F8C45C56-D53B-4306-A3D2-DC7CBA6BF188}"/>
  </hyperlinks>
  <pageMargins left="0.31496062992125984" right="0.31496062992125984" top="0.74803149606299213" bottom="0.74803149606299213" header="0.31496062992125984" footer="0.31496062992125984"/>
  <pageSetup paperSize="8" scale="9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41479-1E75-4C2A-8FF6-34231D4370F7}">
  <sheetPr codeName="Sheet5">
    <tabColor theme="5"/>
    <pageSetUpPr fitToPage="1"/>
  </sheetPr>
  <dimension ref="B1:W80"/>
  <sheetViews>
    <sheetView view="pageBreakPreview" zoomScale="85" zoomScaleNormal="85" zoomScaleSheetLayoutView="85" workbookViewId="0">
      <pane ySplit="7" topLeftCell="A8" activePane="bottomLeft" state="frozen"/>
      <selection pane="bottomLeft" activeCell="S10" sqref="S10"/>
    </sheetView>
  </sheetViews>
  <sheetFormatPr defaultColWidth="9.28515625" defaultRowHeight="15"/>
  <cols>
    <col min="1" max="1" width="5.42578125" style="1" customWidth="1"/>
    <col min="2" max="2" width="4.7109375" style="1" customWidth="1"/>
    <col min="3" max="3" width="45.140625" style="1" bestFit="1" customWidth="1"/>
    <col min="4" max="4" width="18.28515625" style="1" customWidth="1"/>
    <col min="5" max="5" width="15.28515625" style="1" customWidth="1"/>
    <col min="6" max="6" width="14.28515625" style="1" customWidth="1"/>
    <col min="7" max="7" width="12" style="1" customWidth="1"/>
    <col min="8" max="14" width="14.42578125" style="1" customWidth="1"/>
    <col min="15" max="15" width="9" style="1" customWidth="1"/>
    <col min="16" max="16" width="6.42578125" style="1" customWidth="1"/>
    <col min="17" max="17" width="14.140625" style="1" customWidth="1"/>
    <col min="18" max="18" width="11" style="1" bestFit="1" customWidth="1"/>
    <col min="19" max="19" width="13.28515625" style="1" bestFit="1" customWidth="1"/>
    <col min="20" max="20" width="11.5703125" style="1" bestFit="1" customWidth="1"/>
    <col min="21" max="21" width="15" style="1" bestFit="1" customWidth="1"/>
    <col min="22" max="16384" width="9.28515625" style="1"/>
  </cols>
  <sheetData>
    <row r="1" spans="3:23" ht="18.75" customHeight="1">
      <c r="C1" s="13"/>
      <c r="D1" s="13"/>
      <c r="E1" s="13"/>
      <c r="F1" s="13"/>
      <c r="G1" s="13"/>
      <c r="H1" s="66"/>
      <c r="I1" s="66"/>
      <c r="J1" s="66"/>
      <c r="K1" s="66"/>
      <c r="L1" s="66"/>
      <c r="M1" s="66"/>
      <c r="N1" s="66"/>
      <c r="O1" s="66"/>
      <c r="P1" s="66"/>
      <c r="Q1" s="66"/>
    </row>
    <row r="2" spans="3:23" ht="15.75" customHeight="1">
      <c r="C2" s="13"/>
      <c r="D2" s="13"/>
      <c r="E2" s="13"/>
      <c r="F2" s="13"/>
      <c r="G2" s="13"/>
      <c r="H2" s="13"/>
      <c r="I2" s="13"/>
      <c r="J2" s="13"/>
      <c r="K2" s="13"/>
      <c r="L2" s="13"/>
      <c r="M2" s="13"/>
      <c r="N2" s="13"/>
      <c r="O2" s="13"/>
      <c r="P2" s="13"/>
      <c r="Q2" s="13"/>
    </row>
    <row r="3" spans="3:23">
      <c r="C3" s="13"/>
      <c r="D3" s="13"/>
      <c r="E3" s="13"/>
      <c r="F3" s="13"/>
      <c r="G3" s="13"/>
      <c r="H3" s="13"/>
      <c r="I3" s="13"/>
      <c r="J3" s="13"/>
      <c r="K3" s="13"/>
      <c r="L3" s="13"/>
      <c r="M3" s="13"/>
      <c r="N3" s="13"/>
      <c r="O3" s="13"/>
      <c r="P3" s="13"/>
      <c r="Q3" s="13"/>
    </row>
    <row r="4" spans="3:23" ht="23.25" customHeight="1">
      <c r="C4" s="29"/>
      <c r="D4" s="29"/>
      <c r="E4" s="29"/>
      <c r="F4" s="29"/>
      <c r="G4" s="29"/>
      <c r="H4" s="29"/>
      <c r="I4" s="29"/>
      <c r="J4" s="29"/>
      <c r="K4" s="29"/>
      <c r="L4" s="29"/>
      <c r="M4" s="29"/>
      <c r="N4" s="29"/>
      <c r="O4" s="29"/>
      <c r="P4" s="29"/>
      <c r="Q4" s="29"/>
    </row>
    <row r="5" spans="3:23" ht="23.25" customHeight="1">
      <c r="C5" s="29" t="s">
        <v>124</v>
      </c>
      <c r="D5" s="29"/>
      <c r="E5" s="29"/>
      <c r="F5" s="29"/>
      <c r="G5" s="29"/>
      <c r="H5" s="29"/>
      <c r="I5" s="29"/>
      <c r="J5" s="29"/>
      <c r="K5" s="29"/>
      <c r="L5" s="29"/>
      <c r="M5" s="29"/>
      <c r="N5" s="29"/>
      <c r="O5" s="29"/>
      <c r="P5" s="29"/>
      <c r="Q5" s="29"/>
      <c r="S5" s="28"/>
    </row>
    <row r="6" spans="3:23" ht="23.25" customHeight="1">
      <c r="C6" s="29"/>
      <c r="D6" s="29"/>
      <c r="E6" s="29"/>
      <c r="F6" s="29"/>
      <c r="G6" s="29"/>
      <c r="H6" s="29"/>
      <c r="I6" s="29"/>
      <c r="J6" s="29"/>
      <c r="K6" s="29"/>
      <c r="L6" s="29"/>
      <c r="M6" s="29"/>
      <c r="N6" s="29"/>
      <c r="O6" s="29"/>
      <c r="P6" s="29"/>
      <c r="Q6" s="29"/>
    </row>
    <row r="7" spans="3:23">
      <c r="C7" s="11" t="s">
        <v>9</v>
      </c>
      <c r="D7" s="4" t="s">
        <v>5</v>
      </c>
      <c r="E7" s="4" t="s">
        <v>6</v>
      </c>
      <c r="F7" s="4" t="s">
        <v>2</v>
      </c>
      <c r="G7" s="4" t="s">
        <v>7</v>
      </c>
      <c r="H7" s="4" t="s">
        <v>8</v>
      </c>
      <c r="I7" s="4" t="s">
        <v>97</v>
      </c>
      <c r="J7" s="4" t="s">
        <v>196</v>
      </c>
      <c r="K7" s="4" t="s">
        <v>204</v>
      </c>
      <c r="L7" s="4" t="s">
        <v>275</v>
      </c>
      <c r="M7" s="4" t="s">
        <v>280</v>
      </c>
      <c r="N7" s="4" t="s">
        <v>290</v>
      </c>
      <c r="O7" s="4" t="s">
        <v>219</v>
      </c>
      <c r="P7" s="4"/>
      <c r="Q7" s="4"/>
    </row>
    <row r="8" spans="3:23">
      <c r="C8" s="7"/>
      <c r="D8" s="7"/>
      <c r="E8" s="7"/>
      <c r="F8" s="7"/>
      <c r="G8" s="7"/>
      <c r="H8" s="7"/>
      <c r="I8" s="7"/>
      <c r="J8" s="7"/>
      <c r="K8" s="7"/>
      <c r="L8" s="7"/>
      <c r="M8" s="7"/>
      <c r="N8" s="7"/>
      <c r="O8" s="7"/>
      <c r="P8" s="7"/>
      <c r="Q8" s="7"/>
    </row>
    <row r="9" spans="3:23" ht="20.100000000000001" customHeight="1">
      <c r="C9" s="44" t="s">
        <v>125</v>
      </c>
      <c r="D9" s="44"/>
      <c r="E9" s="45"/>
      <c r="F9" s="45"/>
      <c r="G9" s="45"/>
      <c r="H9" s="54"/>
      <c r="I9" s="54"/>
      <c r="J9" s="54"/>
      <c r="K9" s="54"/>
      <c r="L9" s="54"/>
      <c r="M9" s="54"/>
      <c r="N9" s="54"/>
      <c r="O9" s="54"/>
      <c r="P9" s="54"/>
      <c r="Q9" s="54"/>
    </row>
    <row r="10" spans="3:23" ht="20.100000000000001" customHeight="1">
      <c r="C10" s="5" t="s">
        <v>126</v>
      </c>
      <c r="D10" s="6">
        <v>173.47512165000001</v>
      </c>
      <c r="E10" s="46">
        <v>215.24012021999999</v>
      </c>
      <c r="F10" s="47">
        <v>256.23741069000005</v>
      </c>
      <c r="G10" s="47">
        <v>419.09408032999994</v>
      </c>
      <c r="H10" s="54">
        <v>587.89238738999995</v>
      </c>
      <c r="I10" s="54">
        <v>479.32272447999998</v>
      </c>
      <c r="J10" s="54">
        <v>297.82489915999997</v>
      </c>
      <c r="K10" s="54">
        <v>652.11</v>
      </c>
      <c r="L10" s="54">
        <v>730.61577139999997</v>
      </c>
      <c r="M10" s="54">
        <v>797.6460956899997</v>
      </c>
      <c r="N10" s="54">
        <v>582.07277892999991</v>
      </c>
      <c r="O10" s="55">
        <v>0.95441274578353474</v>
      </c>
      <c r="P10" s="87"/>
      <c r="Q10" s="87"/>
      <c r="S10" s="153" t="s">
        <v>95</v>
      </c>
      <c r="V10" s="31"/>
      <c r="W10" s="40"/>
    </row>
    <row r="11" spans="3:23" ht="20.100000000000001" customHeight="1">
      <c r="C11" s="5" t="s">
        <v>127</v>
      </c>
      <c r="D11" s="6">
        <v>114.59279393056002</v>
      </c>
      <c r="E11" s="6">
        <v>91.937043864046117</v>
      </c>
      <c r="F11" s="6">
        <v>93.331496369446114</v>
      </c>
      <c r="G11" s="47">
        <v>92.560873267671084</v>
      </c>
      <c r="H11" s="54">
        <v>120.8147957276711</v>
      </c>
      <c r="I11" s="54">
        <v>126.09039718767112</v>
      </c>
      <c r="J11" s="54">
        <v>116.36301737197756</v>
      </c>
      <c r="K11" s="54">
        <v>106.75</v>
      </c>
      <c r="L11" s="54">
        <v>116.19069894024476</v>
      </c>
      <c r="M11" s="54">
        <v>171.30932445485652</v>
      </c>
      <c r="N11" s="54">
        <v>260.29718610657227</v>
      </c>
      <c r="O11" s="55">
        <v>1.2369408424197221</v>
      </c>
      <c r="P11" s="87"/>
      <c r="Q11" s="87"/>
      <c r="V11" s="31"/>
      <c r="W11" s="40"/>
    </row>
    <row r="12" spans="3:23" ht="20.100000000000001" customHeight="1">
      <c r="C12" s="5" t="s">
        <v>128</v>
      </c>
      <c r="D12" s="6">
        <v>107.06894894</v>
      </c>
      <c r="E12" s="48">
        <v>211.65272167000006</v>
      </c>
      <c r="F12" s="48">
        <v>203.28302957999995</v>
      </c>
      <c r="G12" s="48">
        <v>255.73102240000009</v>
      </c>
      <c r="H12" s="54">
        <v>305.28096887999988</v>
      </c>
      <c r="I12" s="54">
        <v>337.62791015999994</v>
      </c>
      <c r="J12" s="54">
        <v>302.71114778361641</v>
      </c>
      <c r="K12" s="54">
        <v>173.13</v>
      </c>
      <c r="L12" s="54">
        <v>180.72017047000003</v>
      </c>
      <c r="M12" s="54">
        <v>264.44166561999998</v>
      </c>
      <c r="N12" s="54">
        <v>207.31735605999998</v>
      </c>
      <c r="O12" s="55">
        <v>-0.31513141297262592</v>
      </c>
      <c r="P12" s="87"/>
      <c r="Q12" s="87"/>
      <c r="S12" s="71"/>
      <c r="T12" s="71"/>
      <c r="V12" s="31"/>
      <c r="W12" s="40"/>
    </row>
    <row r="13" spans="3:23" ht="20.100000000000001" customHeight="1">
      <c r="C13" s="5" t="s">
        <v>129</v>
      </c>
      <c r="D13" s="6">
        <v>10.331988989999997</v>
      </c>
      <c r="E13" s="48">
        <v>8.083659410000001</v>
      </c>
      <c r="F13" s="48">
        <v>0.42899120999999996</v>
      </c>
      <c r="G13" s="48">
        <v>1.1403946899999999</v>
      </c>
      <c r="H13" s="54">
        <v>8.5875187701804379</v>
      </c>
      <c r="I13" s="54">
        <v>1.032972573257916</v>
      </c>
      <c r="J13" s="54">
        <v>2.9912117666692941</v>
      </c>
      <c r="K13" s="54">
        <v>1.43</v>
      </c>
      <c r="L13" s="54">
        <v>2.4213515643444086</v>
      </c>
      <c r="M13" s="54">
        <v>2.2101694633435542</v>
      </c>
      <c r="N13" s="54">
        <v>2.1133983319775163</v>
      </c>
      <c r="O13" s="55">
        <v>-0.29346415538784154</v>
      </c>
      <c r="P13" s="87"/>
      <c r="Q13" s="87"/>
      <c r="R13" s="89"/>
      <c r="V13" s="40"/>
      <c r="W13" s="40"/>
    </row>
    <row r="14" spans="3:23" ht="20.100000000000001" customHeight="1">
      <c r="C14" s="5" t="s">
        <v>130</v>
      </c>
      <c r="D14" s="49">
        <v>1392.8469509423348</v>
      </c>
      <c r="E14" s="50">
        <v>1674.5227518663996</v>
      </c>
      <c r="F14" s="50">
        <v>1849.8292829036272</v>
      </c>
      <c r="G14" s="50">
        <v>2020.6478091735996</v>
      </c>
      <c r="H14" s="54">
        <v>2209.7626101144019</v>
      </c>
      <c r="I14" s="54">
        <v>2430.9140290976716</v>
      </c>
      <c r="J14" s="54">
        <v>2762.5897489153626</v>
      </c>
      <c r="K14" s="54">
        <v>3029.06</v>
      </c>
      <c r="L14" s="54">
        <v>3271.5208506135418</v>
      </c>
      <c r="M14" s="54">
        <v>3612.5975824681414</v>
      </c>
      <c r="N14" s="54">
        <v>3919.4511821736983</v>
      </c>
      <c r="O14" s="55">
        <v>0.4187597647144452</v>
      </c>
      <c r="P14" s="143"/>
      <c r="Q14" s="314"/>
      <c r="R14" s="39"/>
      <c r="S14" s="71"/>
      <c r="T14" s="38"/>
      <c r="V14" s="71"/>
      <c r="W14" s="71"/>
    </row>
    <row r="15" spans="3:23" ht="20.100000000000001" customHeight="1">
      <c r="C15" s="5" t="s">
        <v>131</v>
      </c>
      <c r="D15" s="6">
        <v>166.35463110999999</v>
      </c>
      <c r="E15" s="48">
        <v>93.256103780000004</v>
      </c>
      <c r="F15" s="48">
        <v>85.11145199000002</v>
      </c>
      <c r="G15" s="48">
        <v>86.614789359175433</v>
      </c>
      <c r="H15" s="54">
        <v>87.731771170000016</v>
      </c>
      <c r="I15" s="54">
        <v>86.488214470000017</v>
      </c>
      <c r="J15" s="54">
        <v>80.669171379999995</v>
      </c>
      <c r="K15" s="54">
        <v>59.62</v>
      </c>
      <c r="L15" s="54">
        <v>44.087295900000008</v>
      </c>
      <c r="M15" s="54">
        <v>47.389764740000018</v>
      </c>
      <c r="N15" s="54">
        <v>37.07005354999999</v>
      </c>
      <c r="O15" s="55">
        <v>-0.54046815015146388</v>
      </c>
      <c r="P15" s="87"/>
      <c r="Q15" s="87"/>
      <c r="V15" s="40"/>
      <c r="W15" s="40"/>
    </row>
    <row r="16" spans="3:23" ht="20.100000000000001" customHeight="1">
      <c r="C16" s="5" t="s">
        <v>132</v>
      </c>
      <c r="D16" s="6">
        <v>125.94172952</v>
      </c>
      <c r="E16" s="48">
        <v>174.98079960999999</v>
      </c>
      <c r="F16" s="48">
        <v>189.2863660112688</v>
      </c>
      <c r="G16" s="48">
        <v>201.26155938999997</v>
      </c>
      <c r="H16" s="54">
        <v>235.14818525134001</v>
      </c>
      <c r="I16" s="54">
        <v>251.38795838731991</v>
      </c>
      <c r="J16" s="54">
        <v>335.43610082999999</v>
      </c>
      <c r="K16" s="54">
        <v>368.21</v>
      </c>
      <c r="L16" s="54">
        <v>409.60944710715086</v>
      </c>
      <c r="M16" s="54">
        <v>413.84427275000002</v>
      </c>
      <c r="N16" s="54">
        <v>501.26929967000001</v>
      </c>
      <c r="O16" s="55">
        <v>0.49438089230605731</v>
      </c>
      <c r="P16" s="87"/>
      <c r="Q16" s="87"/>
      <c r="R16" s="89"/>
      <c r="S16" s="151"/>
    </row>
    <row r="17" spans="2:23" ht="20.100000000000001" customHeight="1">
      <c r="C17" s="45" t="s">
        <v>133</v>
      </c>
      <c r="D17" s="6">
        <v>9.9999979138374322E-6</v>
      </c>
      <c r="E17" s="48">
        <v>-6.8847045340364621E-2</v>
      </c>
      <c r="F17" s="48">
        <v>0.44831566645237769</v>
      </c>
      <c r="G17" s="48">
        <v>0.4483156664523768</v>
      </c>
      <c r="H17" s="54">
        <v>0.44938266645237873</v>
      </c>
      <c r="I17" s="54">
        <v>0.25966991978571385</v>
      </c>
      <c r="J17" s="54">
        <v>0.25966992978571363</v>
      </c>
      <c r="K17" s="54">
        <v>0.4</v>
      </c>
      <c r="L17" s="54">
        <v>0.40409099978571261</v>
      </c>
      <c r="M17" s="54">
        <v>0.60909098978571252</v>
      </c>
      <c r="N17" s="54">
        <v>0.60909098978571252</v>
      </c>
      <c r="O17" s="55">
        <v>1.3456354391451879</v>
      </c>
      <c r="P17" s="87"/>
      <c r="Q17" s="87"/>
    </row>
    <row r="18" spans="2:23" ht="20.100000000000001" customHeight="1">
      <c r="C18" s="45" t="s">
        <v>134</v>
      </c>
      <c r="D18" s="6">
        <v>11.654658809999999</v>
      </c>
      <c r="E18" s="48">
        <v>11.841147799999995</v>
      </c>
      <c r="F18" s="48">
        <v>10.793045330000002</v>
      </c>
      <c r="G18" s="48">
        <v>10.955092589999996</v>
      </c>
      <c r="H18" s="54">
        <v>10.697396670000002</v>
      </c>
      <c r="I18" s="54">
        <v>10.902885099999997</v>
      </c>
      <c r="J18" s="54">
        <v>10.481658180000004</v>
      </c>
      <c r="K18" s="54">
        <v>10.19</v>
      </c>
      <c r="L18" s="54">
        <v>10.236607690000003</v>
      </c>
      <c r="M18" s="54">
        <v>10.717038540000003</v>
      </c>
      <c r="N18" s="54">
        <v>10.443925969999997</v>
      </c>
      <c r="O18" s="55">
        <v>-3.5998321403004629E-3</v>
      </c>
      <c r="P18" s="87"/>
      <c r="Q18" s="87"/>
    </row>
    <row r="19" spans="2:23" ht="20.100000000000001" customHeight="1">
      <c r="C19" s="45" t="s">
        <v>135</v>
      </c>
      <c r="D19" s="6">
        <v>9.1480630493927979</v>
      </c>
      <c r="E19" s="48">
        <v>10.324421561240744</v>
      </c>
      <c r="F19" s="48">
        <v>10.506025881240745</v>
      </c>
      <c r="G19" s="48">
        <v>10.498342042164714</v>
      </c>
      <c r="H19" s="54">
        <v>10.665913982164716</v>
      </c>
      <c r="I19" s="54">
        <v>10.804607933088688</v>
      </c>
      <c r="J19" s="54">
        <v>10.761387533088687</v>
      </c>
      <c r="K19" s="54">
        <v>10.59</v>
      </c>
      <c r="L19" s="54">
        <v>10.333870574012659</v>
      </c>
      <c r="M19" s="54">
        <v>11.395819244936636</v>
      </c>
      <c r="N19" s="54">
        <v>11.082357104936634</v>
      </c>
      <c r="O19" s="55">
        <v>2.9826039705478591E-2</v>
      </c>
      <c r="P19" s="87"/>
      <c r="Q19" s="87"/>
    </row>
    <row r="20" spans="2:23" ht="20.100000000000001" customHeight="1">
      <c r="C20" s="45" t="s">
        <v>136</v>
      </c>
      <c r="D20" s="6">
        <v>19.834302849999993</v>
      </c>
      <c r="E20" s="48">
        <v>19.436259579999998</v>
      </c>
      <c r="F20" s="48">
        <v>18.820569639999999</v>
      </c>
      <c r="G20" s="48">
        <v>18.884100439999994</v>
      </c>
      <c r="H20" s="54">
        <v>18.337534480000002</v>
      </c>
      <c r="I20" s="54">
        <v>19.507529680000001</v>
      </c>
      <c r="J20" s="54">
        <v>22.065021043088688</v>
      </c>
      <c r="K20" s="54">
        <v>18.22</v>
      </c>
      <c r="L20" s="54">
        <v>19.054991779999998</v>
      </c>
      <c r="M20" s="54">
        <v>19.595047439999998</v>
      </c>
      <c r="N20" s="54">
        <v>19.506210979999999</v>
      </c>
      <c r="O20" s="55">
        <v>-0.1159668081934675</v>
      </c>
      <c r="P20" s="87"/>
      <c r="Q20" s="87"/>
    </row>
    <row r="21" spans="2:23" ht="20.100000000000001" customHeight="1">
      <c r="C21" s="45" t="s">
        <v>137</v>
      </c>
      <c r="D21" s="6">
        <v>3.9004920191162178</v>
      </c>
      <c r="E21" s="48">
        <v>6.3526215036899449</v>
      </c>
      <c r="F21" s="48">
        <v>7.2754850317617672</v>
      </c>
      <c r="G21" s="48">
        <v>6.5837930265676583</v>
      </c>
      <c r="H21" s="54">
        <v>6.3311617809471503</v>
      </c>
      <c r="I21" s="54">
        <v>8.07915468834838</v>
      </c>
      <c r="J21" s="54">
        <v>7.6181076456433248</v>
      </c>
      <c r="K21" s="54">
        <v>7.41</v>
      </c>
      <c r="L21" s="54">
        <v>7.7082798263672947</v>
      </c>
      <c r="M21" s="54">
        <v>9.6845011891010895</v>
      </c>
      <c r="N21" s="54">
        <v>11.291450752161438</v>
      </c>
      <c r="O21" s="55">
        <v>0.48218577071680535</v>
      </c>
      <c r="P21" s="87"/>
      <c r="Q21" s="87"/>
      <c r="V21" s="71"/>
      <c r="W21" s="71"/>
    </row>
    <row r="22" spans="2:23" ht="20.100000000000001" customHeight="1">
      <c r="C22" s="45" t="s">
        <v>138</v>
      </c>
      <c r="D22" s="6">
        <v>3.6428333448242198</v>
      </c>
      <c r="E22" s="48"/>
      <c r="F22" s="48">
        <v>3.9646518200000007</v>
      </c>
      <c r="G22" s="48">
        <v>0.64555119000000005</v>
      </c>
      <c r="H22" s="54">
        <v>4.7485440899999993</v>
      </c>
      <c r="I22" s="54">
        <v>0</v>
      </c>
      <c r="J22" s="54">
        <v>0</v>
      </c>
      <c r="K22" s="54">
        <v>0</v>
      </c>
      <c r="L22" s="54"/>
      <c r="M22" s="54">
        <v>0</v>
      </c>
      <c r="N22" s="54"/>
      <c r="O22" s="55"/>
      <c r="P22" s="87"/>
      <c r="Q22" s="87"/>
      <c r="V22" s="40"/>
      <c r="W22" s="40"/>
    </row>
    <row r="23" spans="2:23" ht="20.100000000000001" customHeight="1">
      <c r="B23" s="30" t="s">
        <v>139</v>
      </c>
      <c r="C23" s="45" t="s">
        <v>140</v>
      </c>
      <c r="D23" s="6">
        <v>62.531244839999999</v>
      </c>
      <c r="E23" s="48">
        <v>89.613368510000015</v>
      </c>
      <c r="F23" s="48">
        <v>71.731109250000003</v>
      </c>
      <c r="G23" s="48">
        <v>84.129944850000001</v>
      </c>
      <c r="H23" s="54">
        <v>73.994099646869728</v>
      </c>
      <c r="I23" s="54">
        <v>105.85093157999997</v>
      </c>
      <c r="J23" s="54">
        <v>122.25588470074157</v>
      </c>
      <c r="K23" s="54">
        <v>91.37</v>
      </c>
      <c r="L23" s="54">
        <v>117.58521412458671</v>
      </c>
      <c r="M23" s="54">
        <v>179.60822536258055</v>
      </c>
      <c r="N23" s="54">
        <v>123.0401751443795</v>
      </c>
      <c r="O23" s="55">
        <v>6.4151549478188574E-3</v>
      </c>
      <c r="P23" s="87"/>
      <c r="Q23" s="87"/>
      <c r="V23" s="40"/>
      <c r="W23" s="31"/>
    </row>
    <row r="24" spans="2:23" ht="20.100000000000001" customHeight="1">
      <c r="C24" s="45"/>
      <c r="D24" s="45"/>
      <c r="E24" s="45"/>
      <c r="F24" s="45"/>
      <c r="G24" s="45"/>
      <c r="H24" s="54"/>
      <c r="I24" s="54"/>
      <c r="J24" s="54"/>
      <c r="K24" s="54"/>
      <c r="L24" s="54"/>
      <c r="M24" s="54"/>
      <c r="N24" s="54"/>
      <c r="O24" s="55"/>
      <c r="P24" s="87"/>
      <c r="Q24" s="87"/>
      <c r="R24" s="89"/>
      <c r="V24" s="40"/>
      <c r="W24" s="40"/>
    </row>
    <row r="25" spans="2:23" ht="20.100000000000001" customHeight="1">
      <c r="C25" s="178" t="s">
        <v>141</v>
      </c>
      <c r="D25" s="205">
        <v>2201.3237600062289</v>
      </c>
      <c r="E25" s="205">
        <v>2607.1721723300357</v>
      </c>
      <c r="F25" s="205">
        <v>2801.0472313737969</v>
      </c>
      <c r="G25" s="205">
        <v>3209.1956684156316</v>
      </c>
      <c r="H25" s="205">
        <v>3680.4422706200276</v>
      </c>
      <c r="I25" s="205">
        <v>3868.2689852739959</v>
      </c>
      <c r="J25" s="205">
        <v>4068.8972925568846</v>
      </c>
      <c r="K25" s="205">
        <v>4528.5200000000004</v>
      </c>
      <c r="L25" s="205">
        <v>4920.4886409900337</v>
      </c>
      <c r="M25" s="205">
        <v>5540.9469902027449</v>
      </c>
      <c r="N25" s="205">
        <v>5685.564465773512</v>
      </c>
      <c r="O25" s="206">
        <v>0.39732317062265232</v>
      </c>
      <c r="P25" s="87"/>
      <c r="Q25" s="55"/>
      <c r="S25" s="65"/>
      <c r="T25" s="71"/>
      <c r="V25" s="40"/>
      <c r="W25" s="40"/>
    </row>
    <row r="26" spans="2:23" ht="20.100000000000001" customHeight="1">
      <c r="C26" s="45"/>
      <c r="D26" s="51"/>
      <c r="E26" s="51"/>
      <c r="F26" s="51"/>
      <c r="G26" s="51"/>
      <c r="H26" s="51"/>
      <c r="I26" s="51"/>
      <c r="J26" s="51"/>
      <c r="K26" s="51"/>
      <c r="L26" s="51"/>
      <c r="M26" s="51"/>
      <c r="N26" s="51"/>
      <c r="O26" s="51"/>
      <c r="P26" s="104"/>
      <c r="Q26" s="87"/>
    </row>
    <row r="27" spans="2:23" ht="20.100000000000001" customHeight="1">
      <c r="C27" s="44" t="s">
        <v>142</v>
      </c>
      <c r="D27" s="44"/>
      <c r="E27" s="52"/>
      <c r="F27" s="52"/>
      <c r="G27" s="52"/>
      <c r="H27" s="150"/>
      <c r="I27" s="54"/>
      <c r="J27" s="54"/>
      <c r="K27" s="150"/>
      <c r="L27" s="150"/>
      <c r="M27" s="150"/>
      <c r="N27" s="150"/>
      <c r="O27" s="54"/>
      <c r="P27" s="87"/>
      <c r="Q27" s="87"/>
    </row>
    <row r="28" spans="2:23" ht="20.100000000000001" customHeight="1">
      <c r="C28" s="45" t="s">
        <v>143</v>
      </c>
      <c r="D28" s="6">
        <v>64.018669680000002</v>
      </c>
      <c r="E28" s="6">
        <v>64.284378520000004</v>
      </c>
      <c r="F28" s="6">
        <v>14.195267390000001</v>
      </c>
      <c r="G28" s="6">
        <v>0</v>
      </c>
      <c r="H28" s="54">
        <v>0</v>
      </c>
      <c r="I28" s="54">
        <v>0</v>
      </c>
      <c r="J28" s="54">
        <v>0</v>
      </c>
      <c r="K28" s="54">
        <v>0.35</v>
      </c>
      <c r="L28" s="54">
        <v>0</v>
      </c>
      <c r="M28" s="54">
        <v>0</v>
      </c>
      <c r="N28" s="54">
        <v>0</v>
      </c>
      <c r="O28" s="55" t="s">
        <v>292</v>
      </c>
      <c r="P28" s="87"/>
      <c r="Q28" s="87"/>
    </row>
    <row r="29" spans="2:23" ht="20.100000000000001" customHeight="1">
      <c r="C29" s="45" t="s">
        <v>144</v>
      </c>
      <c r="D29" s="6">
        <v>22.03292085999999</v>
      </c>
      <c r="E29" s="6">
        <v>26.82921764</v>
      </c>
      <c r="F29" s="6">
        <v>67.863978549999985</v>
      </c>
      <c r="G29" s="6">
        <v>45.400424619999988</v>
      </c>
      <c r="H29" s="54">
        <v>120.20650971999999</v>
      </c>
      <c r="I29" s="302">
        <v>81.079162980000021</v>
      </c>
      <c r="J29" s="302">
        <v>81.933270020000009</v>
      </c>
      <c r="K29" s="302">
        <v>94.19</v>
      </c>
      <c r="L29" s="302">
        <v>114.93386371000001</v>
      </c>
      <c r="M29" s="302">
        <v>115.5633899</v>
      </c>
      <c r="N29" s="302">
        <v>143.33250874000007</v>
      </c>
      <c r="O29" s="55">
        <v>0.74938103538419054</v>
      </c>
      <c r="P29" s="87"/>
      <c r="Q29" s="87"/>
    </row>
    <row r="30" spans="2:23" ht="20.100000000000001" customHeight="1">
      <c r="C30" s="45" t="s">
        <v>145</v>
      </c>
      <c r="D30" s="49">
        <v>1887.6024264</v>
      </c>
      <c r="E30" s="49">
        <v>2177.2086047100001</v>
      </c>
      <c r="F30" s="49">
        <v>2377.8960312500003</v>
      </c>
      <c r="G30" s="49">
        <v>2778.7748978000018</v>
      </c>
      <c r="H30" s="54">
        <v>3119.6442394199994</v>
      </c>
      <c r="I30" s="302">
        <v>3191.8041242100007</v>
      </c>
      <c r="J30" s="302">
        <v>3330.6303054599985</v>
      </c>
      <c r="K30" s="302">
        <v>3715.14</v>
      </c>
      <c r="L30" s="302">
        <v>4131.6279942600004</v>
      </c>
      <c r="M30" s="302">
        <v>4643.4117347699985</v>
      </c>
      <c r="N30" s="302">
        <v>4772.8286248500026</v>
      </c>
      <c r="O30" s="55">
        <v>0.43301062775588361</v>
      </c>
      <c r="P30" s="143"/>
      <c r="Q30" s="87"/>
      <c r="R30" s="39"/>
      <c r="S30" s="65"/>
      <c r="T30" s="38"/>
    </row>
    <row r="31" spans="2:23" ht="20.100000000000001" customHeight="1">
      <c r="C31" s="5" t="s">
        <v>129</v>
      </c>
      <c r="D31" s="6">
        <v>0.15924994000000001</v>
      </c>
      <c r="E31" s="6">
        <v>6.3929917500000011</v>
      </c>
      <c r="F31" s="6">
        <v>1.60229595</v>
      </c>
      <c r="G31" s="6">
        <v>0.29861415999999996</v>
      </c>
      <c r="H31" s="54">
        <v>0.91695195266533369</v>
      </c>
      <c r="I31" s="302">
        <v>8.4974503832579167</v>
      </c>
      <c r="J31" s="302">
        <v>0.57744749499207615</v>
      </c>
      <c r="K31" s="302">
        <v>1.91</v>
      </c>
      <c r="L31" s="302">
        <v>1.0056008719936773</v>
      </c>
      <c r="M31" s="302">
        <v>5.3178330833435545</v>
      </c>
      <c r="N31" s="302">
        <v>1.0495966848918659</v>
      </c>
      <c r="O31" s="55">
        <v>0.81764869359467673</v>
      </c>
      <c r="P31" s="87"/>
      <c r="Q31" s="87"/>
      <c r="R31" s="89"/>
    </row>
    <row r="32" spans="2:23" ht="20.100000000000001" customHeight="1">
      <c r="C32" s="5" t="s">
        <v>146</v>
      </c>
      <c r="D32" s="6">
        <v>20.831346280000002</v>
      </c>
      <c r="E32" s="6">
        <v>20.258801359999996</v>
      </c>
      <c r="F32" s="6">
        <v>19.724663020000001</v>
      </c>
      <c r="G32" s="6">
        <v>19.864129990000002</v>
      </c>
      <c r="H32" s="54">
        <v>19.38818985</v>
      </c>
      <c r="I32" s="54">
        <v>20.860743739999997</v>
      </c>
      <c r="J32" s="54">
        <v>20.395875560000004</v>
      </c>
      <c r="K32" s="54">
        <v>19.79</v>
      </c>
      <c r="L32" s="54">
        <v>20.559189610000008</v>
      </c>
      <c r="M32" s="54">
        <v>21.220343199999999</v>
      </c>
      <c r="N32" s="54">
        <v>21.237963820000001</v>
      </c>
      <c r="O32" s="55">
        <v>4.1287183652536363E-2</v>
      </c>
      <c r="P32" s="87"/>
      <c r="Q32" s="87"/>
    </row>
    <row r="33" spans="2:19" ht="20.100000000000001" customHeight="1">
      <c r="C33" s="45" t="s">
        <v>147</v>
      </c>
      <c r="D33" s="6">
        <v>0.54966866999999997</v>
      </c>
      <c r="E33" s="6">
        <v>0.54962635999999998</v>
      </c>
      <c r="F33" s="6">
        <v>0.58548009999999995</v>
      </c>
      <c r="G33" s="6">
        <v>0.62133335999999995</v>
      </c>
      <c r="H33" s="58">
        <v>0.65718661999999994</v>
      </c>
      <c r="I33" s="54">
        <v>0.69151222000000001</v>
      </c>
      <c r="J33" s="54">
        <v>0.73604743333333333</v>
      </c>
      <c r="K33" s="54">
        <v>0.78</v>
      </c>
      <c r="L33" s="54">
        <v>0.82915290999999991</v>
      </c>
      <c r="M33" s="54">
        <v>1.02738269</v>
      </c>
      <c r="N33" s="54">
        <v>1.0883426999999999</v>
      </c>
      <c r="O33" s="55">
        <v>0.47863120053449437</v>
      </c>
      <c r="P33" s="87"/>
      <c r="Q33" s="87"/>
    </row>
    <row r="34" spans="2:19" ht="20.100000000000001" customHeight="1">
      <c r="C34" s="45" t="s">
        <v>148</v>
      </c>
      <c r="D34" s="6">
        <v>0.66390933000000008</v>
      </c>
      <c r="E34" s="6">
        <v>4.0644053018886206</v>
      </c>
      <c r="F34" s="6">
        <v>11.048678914888619</v>
      </c>
      <c r="G34" s="6">
        <v>11.769627012888813</v>
      </c>
      <c r="H34" s="54">
        <v>16.31039836410979</v>
      </c>
      <c r="I34" s="54">
        <v>12.226189088741483</v>
      </c>
      <c r="J34" s="54">
        <v>16.834694491775551</v>
      </c>
      <c r="K34" s="54">
        <v>24.21</v>
      </c>
      <c r="L34" s="54">
        <v>16.954197626995214</v>
      </c>
      <c r="M34" s="54">
        <v>5.5734346049918075</v>
      </c>
      <c r="N34" s="54">
        <v>12.500135098702419</v>
      </c>
      <c r="O34" s="55">
        <v>-0.25747775792371785</v>
      </c>
      <c r="P34" s="87"/>
      <c r="Q34" s="87"/>
    </row>
    <row r="35" spans="2:19" ht="20.100000000000001" customHeight="1">
      <c r="C35" s="45" t="s">
        <v>149</v>
      </c>
      <c r="D35" s="6">
        <v>1.5610489052220105</v>
      </c>
      <c r="E35" s="6">
        <v>2.7241922235271105</v>
      </c>
      <c r="F35" s="6">
        <v>2.80126878</v>
      </c>
      <c r="G35" s="6">
        <v>2.8022852600000001</v>
      </c>
      <c r="H35" s="54">
        <v>3.2618571900000006</v>
      </c>
      <c r="I35" s="54">
        <v>2.3661839858413489</v>
      </c>
      <c r="J35" s="54">
        <v>2.6039357700000001</v>
      </c>
      <c r="K35" s="54">
        <v>3.46</v>
      </c>
      <c r="L35" s="54">
        <v>4.1908815683247198</v>
      </c>
      <c r="M35" s="54">
        <v>4.166955378750492</v>
      </c>
      <c r="N35" s="54">
        <v>3.2644986931029294</v>
      </c>
      <c r="O35" s="55">
        <v>0.25367865471694384</v>
      </c>
      <c r="P35" s="87"/>
      <c r="Q35" s="87"/>
    </row>
    <row r="36" spans="2:19" ht="20.100000000000001" customHeight="1">
      <c r="B36" s="30" t="s">
        <v>139</v>
      </c>
      <c r="C36" s="45" t="s">
        <v>150</v>
      </c>
      <c r="D36" s="6">
        <v>27.226642363338815</v>
      </c>
      <c r="E36" s="6">
        <v>51.906671701666667</v>
      </c>
      <c r="F36" s="6">
        <v>33.32869702</v>
      </c>
      <c r="G36" s="6">
        <v>51.194014628333328</v>
      </c>
      <c r="H36" s="54">
        <v>71.616680887324208</v>
      </c>
      <c r="I36" s="54">
        <v>40.666658715684228</v>
      </c>
      <c r="J36" s="54">
        <v>72.045055574106755</v>
      </c>
      <c r="K36" s="54">
        <v>121.17</v>
      </c>
      <c r="L36" s="54">
        <v>42.348490797820403</v>
      </c>
      <c r="M36" s="54">
        <v>124.36812864440002</v>
      </c>
      <c r="N36" s="54">
        <v>71.10977913782537</v>
      </c>
      <c r="O36" s="55">
        <v>-1.2981826841945376E-2</v>
      </c>
      <c r="P36" s="87"/>
      <c r="Q36" s="87"/>
    </row>
    <row r="37" spans="2:19" ht="20.100000000000001" customHeight="1">
      <c r="C37" s="45"/>
      <c r="D37" s="45"/>
      <c r="E37" s="45"/>
      <c r="F37" s="45"/>
      <c r="G37" s="45"/>
      <c r="H37" s="57"/>
      <c r="I37" s="57"/>
      <c r="J37" s="57"/>
      <c r="K37" s="57"/>
      <c r="L37" s="57"/>
      <c r="M37" s="57"/>
      <c r="N37" s="57"/>
      <c r="O37" s="55"/>
      <c r="P37" s="87"/>
      <c r="Q37" s="87"/>
    </row>
    <row r="38" spans="2:19" ht="20.100000000000001" customHeight="1">
      <c r="C38" s="178" t="s">
        <v>151</v>
      </c>
      <c r="D38" s="205">
        <v>2024.6458824285605</v>
      </c>
      <c r="E38" s="205">
        <v>2354.218889567082</v>
      </c>
      <c r="F38" s="205">
        <v>2529.0463609748895</v>
      </c>
      <c r="G38" s="205">
        <v>2910.7253268312234</v>
      </c>
      <c r="H38" s="205">
        <v>3352.0020140040988</v>
      </c>
      <c r="I38" s="205">
        <v>3358.1920253235248</v>
      </c>
      <c r="J38" s="205">
        <v>3525.7566318042063</v>
      </c>
      <c r="K38" s="205">
        <v>3981</v>
      </c>
      <c r="L38" s="205">
        <v>4332.4493713551346</v>
      </c>
      <c r="M38" s="205">
        <v>4920.6492022714838</v>
      </c>
      <c r="N38" s="205">
        <v>5026.4114497245237</v>
      </c>
      <c r="O38" s="206">
        <v>0.42562631929373973</v>
      </c>
      <c r="P38" s="87"/>
      <c r="Q38" s="87"/>
    </row>
    <row r="39" spans="2:19" ht="20.100000000000001" customHeight="1">
      <c r="C39" s="45"/>
      <c r="D39" s="53">
        <v>0</v>
      </c>
      <c r="E39" s="53">
        <v>0</v>
      </c>
      <c r="F39" s="53">
        <v>0</v>
      </c>
      <c r="G39" s="53">
        <v>0</v>
      </c>
      <c r="H39" s="59">
        <v>0</v>
      </c>
      <c r="I39" s="59">
        <v>0</v>
      </c>
      <c r="J39" s="59">
        <v>0</v>
      </c>
      <c r="K39" s="59"/>
      <c r="L39" s="59"/>
      <c r="M39" s="59"/>
      <c r="N39" s="59"/>
      <c r="O39" s="55"/>
      <c r="P39" s="87"/>
      <c r="Q39" s="87"/>
    </row>
    <row r="40" spans="2:19" ht="20.100000000000001" customHeight="1">
      <c r="C40" s="44" t="s">
        <v>152</v>
      </c>
      <c r="D40" s="44"/>
      <c r="E40" s="45"/>
      <c r="F40" s="45"/>
      <c r="G40" s="45"/>
      <c r="H40" s="57"/>
      <c r="I40" s="57"/>
      <c r="J40" s="57"/>
      <c r="K40" s="57"/>
      <c r="L40" s="57"/>
      <c r="M40" s="57"/>
      <c r="N40" s="57"/>
      <c r="O40" s="55"/>
      <c r="P40" s="87"/>
      <c r="Q40" s="87"/>
    </row>
    <row r="41" spans="2:19" ht="20.100000000000001" customHeight="1">
      <c r="C41" s="45" t="s">
        <v>153</v>
      </c>
      <c r="D41" s="6">
        <v>160.27909199999999</v>
      </c>
      <c r="E41" s="6">
        <v>160.27909199999999</v>
      </c>
      <c r="F41" s="6">
        <v>160.279</v>
      </c>
      <c r="G41" s="6">
        <v>178.39479075</v>
      </c>
      <c r="H41" s="6">
        <v>181.79478990000001</v>
      </c>
      <c r="I41" s="6">
        <v>254.2447899</v>
      </c>
      <c r="J41" s="6">
        <v>254.2447899</v>
      </c>
      <c r="K41" s="6">
        <v>254.52</v>
      </c>
      <c r="L41" s="6">
        <v>254.52078990000001</v>
      </c>
      <c r="M41" s="6">
        <v>254.52078989999998</v>
      </c>
      <c r="N41" s="6">
        <v>254.52078989999998</v>
      </c>
      <c r="O41" s="55">
        <v>1.0855679682111319E-3</v>
      </c>
      <c r="P41" s="87"/>
      <c r="Q41" s="87"/>
    </row>
    <row r="42" spans="2:19" ht="20.100000000000001" customHeight="1">
      <c r="C42" s="45" t="s">
        <v>154</v>
      </c>
      <c r="D42" s="6">
        <v>0</v>
      </c>
      <c r="E42" s="6">
        <v>0</v>
      </c>
      <c r="F42" s="6">
        <v>0</v>
      </c>
      <c r="G42" s="6">
        <v>11.40869925</v>
      </c>
      <c r="H42" s="6">
        <v>10.884543134400001</v>
      </c>
      <c r="I42" s="6">
        <v>84.114083488200009</v>
      </c>
      <c r="J42" s="6">
        <v>84.114083490000013</v>
      </c>
      <c r="K42" s="6">
        <v>84.11</v>
      </c>
      <c r="L42" s="6">
        <v>84.114083490000013</v>
      </c>
      <c r="M42" s="6">
        <v>84.114083490000013</v>
      </c>
      <c r="N42" s="6">
        <v>84.114083490000013</v>
      </c>
      <c r="O42" s="55">
        <v>0</v>
      </c>
      <c r="P42" s="87"/>
      <c r="Q42" s="87"/>
    </row>
    <row r="43" spans="2:19" ht="20.100000000000001" customHeight="1">
      <c r="C43" s="45" t="s">
        <v>155</v>
      </c>
      <c r="D43" s="6">
        <v>-7.2167670357999985</v>
      </c>
      <c r="E43" s="6">
        <v>-6.7274097769439525</v>
      </c>
      <c r="F43" s="6">
        <v>-6.0963863828653606</v>
      </c>
      <c r="G43" s="6">
        <v>-4.8945057690431817</v>
      </c>
      <c r="H43" s="6">
        <v>-4.9878621693644059</v>
      </c>
      <c r="I43" s="6">
        <v>-2.9345269524800681</v>
      </c>
      <c r="J43" s="6">
        <v>-2.6587641520000003</v>
      </c>
      <c r="K43" s="6">
        <v>-2.81</v>
      </c>
      <c r="L43" s="6">
        <v>-1.6374152909015394</v>
      </c>
      <c r="M43" s="6">
        <v>-1.4643634232</v>
      </c>
      <c r="N43" s="6">
        <v>-1.6073341056000001</v>
      </c>
      <c r="O43" s="55">
        <v>-0.39545818519069609</v>
      </c>
      <c r="P43" s="87"/>
      <c r="Q43" s="87"/>
    </row>
    <row r="44" spans="2:19" ht="20.100000000000001" customHeight="1">
      <c r="C44" s="45" t="s">
        <v>198</v>
      </c>
      <c r="D44" s="6">
        <v>0</v>
      </c>
      <c r="E44" s="6">
        <v>0</v>
      </c>
      <c r="F44" s="6">
        <v>0</v>
      </c>
      <c r="G44" s="6">
        <v>0</v>
      </c>
      <c r="H44" s="6">
        <v>0</v>
      </c>
      <c r="I44" s="6">
        <v>0</v>
      </c>
      <c r="J44" s="6">
        <v>-0.11381250999999999</v>
      </c>
      <c r="K44" s="6">
        <v>0</v>
      </c>
      <c r="L44" s="6">
        <v>-3.8698560000000007E-2</v>
      </c>
      <c r="M44" s="6">
        <v>-0.11190662000000001</v>
      </c>
      <c r="N44" s="6">
        <v>-0.11885806000000002</v>
      </c>
      <c r="O44" s="55">
        <v>4.4332121310741934E-2</v>
      </c>
      <c r="P44" s="87"/>
      <c r="Q44" s="87"/>
    </row>
    <row r="45" spans="2:19" ht="20.100000000000001" customHeight="1">
      <c r="C45" s="45" t="s">
        <v>156</v>
      </c>
      <c r="D45" s="6">
        <v>18.862785915825977</v>
      </c>
      <c r="E45" s="6">
        <v>19.810448774358118</v>
      </c>
      <c r="F45" s="6">
        <v>19.810448445450248</v>
      </c>
      <c r="G45" s="6">
        <v>19.810448774417676</v>
      </c>
      <c r="H45" s="6">
        <v>21.940857118417675</v>
      </c>
      <c r="I45" s="6">
        <v>30.145945049993557</v>
      </c>
      <c r="J45" s="6">
        <v>30.14594505441767</v>
      </c>
      <c r="K45" s="6">
        <v>24.801400000000001</v>
      </c>
      <c r="L45" s="6">
        <v>24.81992419441767</v>
      </c>
      <c r="M45" s="6">
        <v>31.618966849412605</v>
      </c>
      <c r="N45" s="6">
        <v>31.618966854417664</v>
      </c>
      <c r="O45" s="55">
        <v>4.8863016148307237E-2</v>
      </c>
      <c r="P45" s="87"/>
      <c r="Q45" s="87"/>
    </row>
    <row r="46" spans="2:19" ht="20.100000000000001" customHeight="1">
      <c r="C46" s="45" t="s">
        <v>157</v>
      </c>
      <c r="D46" s="6">
        <v>0</v>
      </c>
      <c r="E46" s="6">
        <v>60</v>
      </c>
      <c r="F46" s="6">
        <v>60</v>
      </c>
      <c r="G46" s="6">
        <v>0</v>
      </c>
      <c r="H46" s="6">
        <v>0</v>
      </c>
      <c r="I46" s="6">
        <v>0</v>
      </c>
      <c r="J46" s="6">
        <v>0</v>
      </c>
      <c r="K46" s="6">
        <v>0</v>
      </c>
      <c r="L46" s="6">
        <v>0</v>
      </c>
      <c r="M46" s="6">
        <v>0</v>
      </c>
      <c r="N46" s="6">
        <v>0</v>
      </c>
      <c r="O46" s="55" t="s">
        <v>292</v>
      </c>
      <c r="P46" s="87"/>
      <c r="Q46" s="87"/>
    </row>
    <row r="47" spans="2:19" ht="20.100000000000001" customHeight="1">
      <c r="C47" s="45" t="s">
        <v>158</v>
      </c>
      <c r="D47" s="6">
        <v>4.7527667021410762</v>
      </c>
      <c r="E47" s="6">
        <v>19.573107379679843</v>
      </c>
      <c r="F47" s="6">
        <v>37.989559736436789</v>
      </c>
      <c r="G47" s="6">
        <v>93.731999999999999</v>
      </c>
      <c r="H47" s="6">
        <v>118.78929685250428</v>
      </c>
      <c r="I47" s="6">
        <v>144.65121439686894</v>
      </c>
      <c r="J47" s="6">
        <v>177.38791909938382</v>
      </c>
      <c r="K47" s="6">
        <v>186.85499999999999</v>
      </c>
      <c r="L47" s="6">
        <v>226.23882718699898</v>
      </c>
      <c r="M47" s="6">
        <v>251.59802832262633</v>
      </c>
      <c r="N47" s="6">
        <v>290.60176298971152</v>
      </c>
      <c r="O47" s="55">
        <v>0.63822747605995755</v>
      </c>
      <c r="P47" s="87"/>
      <c r="Q47" s="87"/>
    </row>
    <row r="48" spans="2:19" ht="20.100000000000001" customHeight="1">
      <c r="C48" s="44" t="s">
        <v>159</v>
      </c>
      <c r="D48" s="64">
        <v>176.67787758216707</v>
      </c>
      <c r="E48" s="64">
        <v>252.93523837709401</v>
      </c>
      <c r="F48" s="64">
        <v>271.98262179902167</v>
      </c>
      <c r="G48" s="64">
        <v>298.45193300537449</v>
      </c>
      <c r="H48" s="64">
        <v>328.42162483595752</v>
      </c>
      <c r="I48" s="64">
        <v>510.05724646258244</v>
      </c>
      <c r="J48" s="64">
        <v>543.12016088180144</v>
      </c>
      <c r="K48" s="64">
        <v>547.5</v>
      </c>
      <c r="L48" s="64">
        <v>588.01751092051518</v>
      </c>
      <c r="M48" s="64">
        <v>620.27559851883893</v>
      </c>
      <c r="N48" s="64">
        <v>659.12941106852918</v>
      </c>
      <c r="O48" s="55">
        <v>0.21359776075772419</v>
      </c>
      <c r="P48" s="88"/>
      <c r="Q48" s="88"/>
      <c r="S48" s="105"/>
    </row>
    <row r="49" spans="3:17" ht="20.100000000000001" customHeight="1">
      <c r="C49" s="45" t="s">
        <v>160</v>
      </c>
      <c r="D49" s="6">
        <v>0</v>
      </c>
      <c r="E49" s="6">
        <v>1.8044841353006283E-2</v>
      </c>
      <c r="F49" s="6">
        <v>1.7999999999999999E-2</v>
      </c>
      <c r="G49" s="6">
        <v>1.816628201682648E-2</v>
      </c>
      <c r="H49" s="6">
        <v>1.8631782688826475E-2</v>
      </c>
      <c r="I49" s="6">
        <v>1.9713487888646648E-2</v>
      </c>
      <c r="J49" s="6">
        <v>2.0499871528646647E-2</v>
      </c>
      <c r="K49" s="6">
        <v>0.02</v>
      </c>
      <c r="L49" s="6">
        <v>2.1758681096466823E-2</v>
      </c>
      <c r="M49" s="6">
        <v>2.2189381816286997E-2</v>
      </c>
      <c r="N49" s="6">
        <v>2.3604832272287001E-2</v>
      </c>
      <c r="O49" s="55">
        <v>0.15146244888908034</v>
      </c>
      <c r="P49" s="87"/>
      <c r="Q49" s="87"/>
    </row>
    <row r="50" spans="3:17" ht="20.100000000000001" customHeight="1">
      <c r="C50" s="178" t="s">
        <v>161</v>
      </c>
      <c r="D50" s="205">
        <v>176.67787758216707</v>
      </c>
      <c r="E50" s="205">
        <v>252.95328321844701</v>
      </c>
      <c r="F50" s="205">
        <v>272.00062179902164</v>
      </c>
      <c r="G50" s="205">
        <v>298.47009928739129</v>
      </c>
      <c r="H50" s="205">
        <v>328.44025661864634</v>
      </c>
      <c r="I50" s="205">
        <v>510.07695995047106</v>
      </c>
      <c r="J50" s="205">
        <v>543.14066075333017</v>
      </c>
      <c r="K50" s="205">
        <v>547.52</v>
      </c>
      <c r="L50" s="205">
        <v>588.03926960161164</v>
      </c>
      <c r="M50" s="205">
        <v>620.29778790065518</v>
      </c>
      <c r="N50" s="205">
        <v>659.15301590080151</v>
      </c>
      <c r="O50" s="206">
        <v>0.21359541557165596</v>
      </c>
      <c r="P50" s="87"/>
      <c r="Q50" s="87"/>
    </row>
    <row r="51" spans="3:17" ht="20.100000000000001" customHeight="1">
      <c r="C51" s="44"/>
      <c r="D51" s="44"/>
      <c r="E51" s="45"/>
      <c r="F51" s="45"/>
      <c r="G51" s="45"/>
      <c r="H51" s="57"/>
      <c r="I51" s="57"/>
      <c r="J51" s="57"/>
      <c r="K51" s="57">
        <v>0</v>
      </c>
      <c r="L51" s="57"/>
      <c r="M51" s="57"/>
      <c r="N51" s="57"/>
      <c r="O51" s="55"/>
      <c r="P51" s="87"/>
      <c r="Q51" s="87"/>
    </row>
    <row r="52" spans="3:17" ht="20.100000000000001" customHeight="1">
      <c r="C52" s="178" t="s">
        <v>162</v>
      </c>
      <c r="D52" s="205">
        <v>2201.3237600107277</v>
      </c>
      <c r="E52" s="205">
        <v>2607.1721727855288</v>
      </c>
      <c r="F52" s="205">
        <v>2801.0469827739107</v>
      </c>
      <c r="G52" s="205">
        <v>3209.1959261186148</v>
      </c>
      <c r="H52" s="205">
        <v>3680.4422706227451</v>
      </c>
      <c r="I52" s="205">
        <v>3868.2689852739959</v>
      </c>
      <c r="J52" s="205">
        <v>4068.8972925575367</v>
      </c>
      <c r="K52" s="205">
        <v>4528.5200000000004</v>
      </c>
      <c r="L52" s="205">
        <v>4920.4886409567462</v>
      </c>
      <c r="M52" s="205">
        <v>5540.9469901721386</v>
      </c>
      <c r="N52" s="205">
        <v>5685.5644656253253</v>
      </c>
      <c r="O52" s="206">
        <v>0.39732317058600897</v>
      </c>
      <c r="P52" s="87"/>
      <c r="Q52" s="87"/>
    </row>
    <row r="54" spans="3:17">
      <c r="E54" s="71"/>
    </row>
    <row r="55" spans="3:17">
      <c r="M55" s="71"/>
      <c r="N55" s="71"/>
    </row>
    <row r="56" spans="3:17">
      <c r="K56" s="105"/>
      <c r="L56" s="105"/>
      <c r="M56" s="105"/>
      <c r="N56" s="105"/>
    </row>
    <row r="62" spans="3:17">
      <c r="F62" s="39"/>
      <c r="G62" s="39"/>
    </row>
    <row r="63" spans="3:17">
      <c r="F63" s="39"/>
      <c r="G63" s="39"/>
    </row>
    <row r="64" spans="3:17">
      <c r="F64" s="39"/>
      <c r="G64" s="39"/>
    </row>
    <row r="65" spans="6:8">
      <c r="F65" s="39"/>
      <c r="G65" s="39"/>
    </row>
    <row r="66" spans="6:8">
      <c r="F66" s="39"/>
      <c r="G66" s="39"/>
    </row>
    <row r="77" spans="6:8">
      <c r="G77" s="39"/>
      <c r="H77" s="39"/>
    </row>
    <row r="78" spans="6:8">
      <c r="G78" s="39"/>
      <c r="H78" s="39"/>
    </row>
    <row r="79" spans="6:8">
      <c r="G79" s="39"/>
      <c r="H79" s="39"/>
    </row>
    <row r="80" spans="6:8">
      <c r="G80" s="39"/>
      <c r="H80" s="39"/>
    </row>
  </sheetData>
  <hyperlinks>
    <hyperlink ref="S10" location="Cover!A1" display="cover" xr:uid="{35A5F6A7-8764-459C-9826-FB345BCCE132}"/>
  </hyperlinks>
  <pageMargins left="0.25" right="0.25" top="0.75" bottom="0.75" header="0.3" footer="0.3"/>
  <pageSetup paperSize="9" scale="63" fitToHeight="0" orientation="landscape" r:id="rId1"/>
  <rowBreaks count="1" manualBreakCount="1">
    <brk id="26" min="1" max="1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C0A6A-DB8D-4DC6-BB65-70ADB88A1C57}">
  <sheetPr codeName="Sheet7">
    <tabColor theme="5"/>
    <pageSetUpPr fitToPage="1"/>
  </sheetPr>
  <dimension ref="B1:AD94"/>
  <sheetViews>
    <sheetView view="pageBreakPreview" zoomScale="85" zoomScaleNormal="85" zoomScaleSheetLayoutView="85" workbookViewId="0">
      <pane ySplit="7" topLeftCell="A8" activePane="bottomLeft" state="frozen"/>
      <selection pane="bottomLeft" activeCell="R6" sqref="R6"/>
    </sheetView>
  </sheetViews>
  <sheetFormatPr defaultColWidth="9.28515625" defaultRowHeight="15"/>
  <cols>
    <col min="1" max="1" width="5.42578125" style="1" customWidth="1"/>
    <col min="2" max="2" width="4.7109375" style="1" customWidth="1"/>
    <col min="3" max="3" width="58.7109375" style="1" bestFit="1" customWidth="1"/>
    <col min="4" max="5" width="15.28515625" style="1" customWidth="1"/>
    <col min="6" max="6" width="14.28515625" style="1" customWidth="1"/>
    <col min="7" max="7" width="13.85546875" style="1" customWidth="1"/>
    <col min="8" max="9" width="13.28515625" style="1" customWidth="1"/>
    <col min="10" max="16" width="15" style="1" customWidth="1"/>
    <col min="17" max="17" width="4.85546875" style="1" customWidth="1"/>
    <col min="18" max="18" width="8.5703125" style="1" bestFit="1" customWidth="1"/>
    <col min="19" max="16384" width="9.28515625" style="1"/>
  </cols>
  <sheetData>
    <row r="1" spans="2:27" ht="18.75" customHeight="1">
      <c r="C1" s="13"/>
      <c r="D1" s="13"/>
      <c r="E1" s="13"/>
      <c r="F1" s="13"/>
      <c r="G1" s="13"/>
      <c r="H1" s="13"/>
      <c r="I1" s="13"/>
      <c r="J1" s="13"/>
      <c r="K1" s="13"/>
      <c r="L1" s="13"/>
      <c r="M1" s="13"/>
      <c r="N1" s="13"/>
      <c r="O1" s="13"/>
      <c r="P1" s="13"/>
    </row>
    <row r="2" spans="2:27" ht="15.75" customHeight="1">
      <c r="C2" s="13"/>
      <c r="D2" s="13"/>
      <c r="E2" s="13"/>
      <c r="F2" s="13"/>
      <c r="G2" s="13"/>
      <c r="H2" s="13"/>
      <c r="I2" s="13"/>
      <c r="J2" s="13"/>
      <c r="K2" s="13"/>
      <c r="L2" s="13"/>
      <c r="M2" s="13"/>
      <c r="N2" s="13"/>
      <c r="O2" s="13"/>
      <c r="P2" s="13"/>
    </row>
    <row r="3" spans="2:27">
      <c r="C3" s="13"/>
      <c r="D3" s="13"/>
      <c r="E3" s="13"/>
      <c r="F3" s="13"/>
      <c r="G3" s="13"/>
      <c r="H3" s="67"/>
      <c r="I3" s="67"/>
      <c r="J3" s="67"/>
      <c r="K3" s="67"/>
      <c r="L3" s="67"/>
      <c r="M3" s="67"/>
      <c r="N3" s="67"/>
      <c r="O3" s="67"/>
      <c r="P3" s="67"/>
    </row>
    <row r="4" spans="2:27" ht="23.25" customHeight="1">
      <c r="C4" s="32"/>
      <c r="D4" s="32"/>
      <c r="E4" s="32"/>
      <c r="F4" s="32"/>
      <c r="G4" s="32"/>
      <c r="H4" s="32"/>
      <c r="I4" s="32"/>
      <c r="J4" s="32"/>
      <c r="K4" s="32"/>
      <c r="L4" s="32"/>
      <c r="M4" s="32"/>
      <c r="N4" s="32"/>
      <c r="O4" s="32"/>
      <c r="P4" s="32"/>
    </row>
    <row r="5" spans="2:27" ht="23.25" customHeight="1">
      <c r="C5" s="32" t="s">
        <v>163</v>
      </c>
      <c r="D5" s="32"/>
      <c r="E5" s="32"/>
      <c r="F5" s="32"/>
      <c r="G5" s="32"/>
      <c r="H5" s="32"/>
      <c r="I5" s="32"/>
      <c r="J5" s="32"/>
      <c r="K5" s="32"/>
      <c r="L5" s="32"/>
      <c r="M5" s="32"/>
      <c r="N5" s="32"/>
      <c r="O5" s="32"/>
      <c r="P5" s="32"/>
      <c r="R5" s="28"/>
    </row>
    <row r="6" spans="2:27" ht="23.25" customHeight="1">
      <c r="C6" s="32"/>
      <c r="D6" s="32"/>
      <c r="E6" s="32"/>
      <c r="F6" s="32"/>
      <c r="G6" s="32"/>
      <c r="H6" s="32"/>
      <c r="I6" s="32"/>
      <c r="J6" s="32"/>
      <c r="K6" s="32"/>
      <c r="L6" s="32"/>
      <c r="M6" s="32"/>
      <c r="N6" s="32"/>
      <c r="O6" s="32"/>
      <c r="P6" s="32"/>
      <c r="R6" s="153" t="s">
        <v>95</v>
      </c>
    </row>
    <row r="7" spans="2:27">
      <c r="C7" s="3" t="s">
        <v>9</v>
      </c>
      <c r="D7" s="157" t="s">
        <v>0</v>
      </c>
      <c r="E7" s="157" t="s">
        <v>1</v>
      </c>
      <c r="F7" s="157" t="s">
        <v>2</v>
      </c>
      <c r="G7" s="157" t="s">
        <v>3</v>
      </c>
      <c r="H7" s="157" t="s">
        <v>4</v>
      </c>
      <c r="I7" s="157" t="s">
        <v>99</v>
      </c>
      <c r="J7" s="157" t="s">
        <v>196</v>
      </c>
      <c r="K7" s="157" t="s">
        <v>203</v>
      </c>
      <c r="L7" s="157" t="s">
        <v>276</v>
      </c>
      <c r="M7" s="157" t="s">
        <v>281</v>
      </c>
      <c r="N7" s="157" t="s">
        <v>290</v>
      </c>
      <c r="O7" s="157" t="s">
        <v>219</v>
      </c>
      <c r="P7" s="157" t="s">
        <v>220</v>
      </c>
    </row>
    <row r="8" spans="2:27">
      <c r="C8" s="7"/>
      <c r="D8" s="7"/>
      <c r="E8" s="7"/>
      <c r="F8" s="7"/>
      <c r="G8" s="7"/>
      <c r="H8" s="7"/>
      <c r="I8" s="7"/>
      <c r="J8" s="7"/>
      <c r="K8" s="7"/>
      <c r="L8" s="7"/>
      <c r="M8" s="7"/>
      <c r="N8" s="7"/>
      <c r="O8" s="7"/>
      <c r="P8" s="7"/>
    </row>
    <row r="9" spans="2:27" ht="20.100000000000001" customHeight="1">
      <c r="C9" s="5" t="s">
        <v>164</v>
      </c>
      <c r="D9" s="33">
        <v>13.789173970000011</v>
      </c>
      <c r="E9" s="34">
        <v>21.387486001469174</v>
      </c>
      <c r="F9" s="34">
        <v>27.272901829999995</v>
      </c>
      <c r="G9" s="34">
        <v>33.423869300000014</v>
      </c>
      <c r="H9" s="34">
        <v>38.256055596271629</v>
      </c>
      <c r="I9" s="60">
        <v>43.25960127372835</v>
      </c>
      <c r="J9" s="60">
        <v>44.473866620603609</v>
      </c>
      <c r="K9" s="60">
        <v>47.016133379396386</v>
      </c>
      <c r="L9" s="60">
        <v>49.602649919999962</v>
      </c>
      <c r="M9" s="60">
        <v>48.764186157655104</v>
      </c>
      <c r="N9" s="60">
        <v>49.500840510139987</v>
      </c>
      <c r="O9" s="117">
        <v>0.11303208539118814</v>
      </c>
      <c r="P9" s="117">
        <v>1.5106462560520839E-2</v>
      </c>
      <c r="T9" s="89"/>
    </row>
    <row r="10" spans="2:27" ht="20.100000000000001" customHeight="1">
      <c r="C10" s="5" t="s">
        <v>165</v>
      </c>
      <c r="D10" s="33">
        <v>6.5167774827388127</v>
      </c>
      <c r="E10" s="34">
        <v>6.7049723209999934</v>
      </c>
      <c r="F10" s="34">
        <v>6.7938856899999989</v>
      </c>
      <c r="G10" s="34">
        <v>7.5318263950000004</v>
      </c>
      <c r="H10" s="34">
        <v>8.218376743349566</v>
      </c>
      <c r="I10" s="60">
        <v>9.575029171650435</v>
      </c>
      <c r="J10" s="60">
        <v>9.8142137389272204</v>
      </c>
      <c r="K10" s="60">
        <v>9.3057862610727806</v>
      </c>
      <c r="L10" s="60">
        <v>10.149954501993797</v>
      </c>
      <c r="M10" s="60">
        <v>12.061894081786843</v>
      </c>
      <c r="N10" s="60">
        <v>12.118434744961879</v>
      </c>
      <c r="O10" s="117">
        <v>0.23478406598127854</v>
      </c>
      <c r="P10" s="117">
        <v>4.6875443269238648E-3</v>
      </c>
      <c r="R10" s="89"/>
      <c r="S10" s="71"/>
      <c r="T10" s="89"/>
      <c r="U10" s="71"/>
      <c r="V10" s="71"/>
      <c r="W10" s="71"/>
      <c r="X10" s="71"/>
      <c r="Y10" s="71"/>
      <c r="Z10" s="71"/>
      <c r="AA10" s="71"/>
    </row>
    <row r="11" spans="2:27" ht="20.100000000000001" customHeight="1">
      <c r="C11" s="56" t="s">
        <v>166</v>
      </c>
      <c r="D11" s="61">
        <v>20.305951452738825</v>
      </c>
      <c r="E11" s="61">
        <v>28.092458322469167</v>
      </c>
      <c r="F11" s="61">
        <v>34.066787519999991</v>
      </c>
      <c r="G11" s="61">
        <v>40.955695695000017</v>
      </c>
      <c r="H11" s="61">
        <v>46.474432339621195</v>
      </c>
      <c r="I11" s="61">
        <v>52.834630445378792</v>
      </c>
      <c r="J11" s="61">
        <v>54.288080359530831</v>
      </c>
      <c r="K11" s="60">
        <v>56.321919640469169</v>
      </c>
      <c r="L11" s="60">
        <v>59.752604421993752</v>
      </c>
      <c r="M11" s="60">
        <v>60.82608023944195</v>
      </c>
      <c r="N11" s="60">
        <v>61.619275255101869</v>
      </c>
      <c r="O11" s="117">
        <v>0.13504244112186536</v>
      </c>
      <c r="P11" s="117">
        <v>1.304037696556315E-2</v>
      </c>
      <c r="U11" s="71"/>
      <c r="V11" s="71"/>
      <c r="W11" s="71"/>
      <c r="X11" s="71"/>
      <c r="Y11" s="71"/>
      <c r="Z11" s="71"/>
      <c r="AA11" s="71"/>
    </row>
    <row r="12" spans="2:27" ht="20.100000000000001" customHeight="1">
      <c r="B12" s="30"/>
      <c r="C12" s="5" t="s">
        <v>167</v>
      </c>
      <c r="D12" s="33">
        <v>0.16348222000000004</v>
      </c>
      <c r="E12" s="34">
        <v>9.6566729999999976E-2</v>
      </c>
      <c r="F12" s="34">
        <v>0.69251576000000004</v>
      </c>
      <c r="G12" s="60">
        <v>0.13385929000000008</v>
      </c>
      <c r="H12" s="60">
        <v>0.14094521000000004</v>
      </c>
      <c r="I12" s="60">
        <v>1.101422721081081</v>
      </c>
      <c r="J12" s="60">
        <v>0.52031692000000007</v>
      </c>
      <c r="K12" s="60">
        <v>1.4303079759073358</v>
      </c>
      <c r="L12" s="60">
        <v>0.88448600409266409</v>
      </c>
      <c r="M12" s="60">
        <v>0.90347600454005939</v>
      </c>
      <c r="N12" s="60">
        <v>2.4962802000000006</v>
      </c>
      <c r="O12" s="117">
        <v>3.7976148844054514</v>
      </c>
      <c r="P12" s="117">
        <v>1.7629734353274875</v>
      </c>
      <c r="R12" s="89"/>
      <c r="S12" s="65"/>
    </row>
    <row r="13" spans="2:27" ht="20.100000000000001" customHeight="1">
      <c r="C13" s="5" t="s">
        <v>168</v>
      </c>
      <c r="D13" s="33">
        <v>3.89905093</v>
      </c>
      <c r="E13" s="34">
        <v>5.8430774576710984</v>
      </c>
      <c r="F13" s="34">
        <v>3.4346402000000005</v>
      </c>
      <c r="G13" s="60">
        <v>4.1810354199999979</v>
      </c>
      <c r="H13" s="60">
        <v>4.9583526279044667</v>
      </c>
      <c r="I13" s="60">
        <v>3.9825546220955204</v>
      </c>
      <c r="J13" s="60">
        <v>4.2192818136180721</v>
      </c>
      <c r="K13" s="60">
        <v>4.7073201007821721</v>
      </c>
      <c r="L13" s="60">
        <v>5.9025634023325253</v>
      </c>
      <c r="M13" s="60">
        <v>4.965562963267228</v>
      </c>
      <c r="N13" s="60">
        <v>4.3107863725965139</v>
      </c>
      <c r="O13" s="117">
        <v>2.1687235653021109E-2</v>
      </c>
      <c r="P13" s="117">
        <v>-0.13186351588217216</v>
      </c>
      <c r="R13" s="141"/>
      <c r="S13" s="89"/>
      <c r="T13" s="141"/>
      <c r="U13" s="71"/>
    </row>
    <row r="14" spans="2:27" ht="20.100000000000001" customHeight="1">
      <c r="C14" s="56" t="s">
        <v>169</v>
      </c>
      <c r="D14" s="61">
        <v>24.368484602738825</v>
      </c>
      <c r="E14" s="61">
        <v>34.032102510140263</v>
      </c>
      <c r="F14" s="61">
        <v>38.193943479999987</v>
      </c>
      <c r="G14" s="61">
        <v>45.270590405000014</v>
      </c>
      <c r="H14" s="61">
        <v>51.573730177525661</v>
      </c>
      <c r="I14" s="61">
        <v>57.918607788555363</v>
      </c>
      <c r="J14" s="61">
        <v>59.027679093148905</v>
      </c>
      <c r="K14" s="60">
        <v>62.459547717158685</v>
      </c>
      <c r="L14" s="60">
        <v>66.539653828418921</v>
      </c>
      <c r="M14" s="60">
        <v>66.695119207249235</v>
      </c>
      <c r="N14" s="60">
        <v>68.42634182769838</v>
      </c>
      <c r="O14" s="117">
        <v>0.15922467017071562</v>
      </c>
      <c r="P14" s="117">
        <v>2.5957261056382963E-2</v>
      </c>
      <c r="R14" s="89"/>
      <c r="S14" s="89"/>
    </row>
    <row r="15" spans="2:27" ht="20.100000000000001" customHeight="1">
      <c r="C15" s="35" t="s">
        <v>170</v>
      </c>
      <c r="D15" s="36">
        <v>0</v>
      </c>
      <c r="E15" s="34">
        <v>0</v>
      </c>
      <c r="F15" s="37">
        <v>0.58904100000000004</v>
      </c>
      <c r="G15" s="34">
        <v>0</v>
      </c>
      <c r="H15" s="34">
        <v>0</v>
      </c>
      <c r="I15" s="60">
        <v>0</v>
      </c>
      <c r="J15" s="60"/>
      <c r="K15" s="60">
        <v>0</v>
      </c>
      <c r="L15" s="60">
        <v>0</v>
      </c>
      <c r="M15" s="60">
        <v>0</v>
      </c>
      <c r="N15" s="60"/>
      <c r="O15" s="117" t="s">
        <v>292</v>
      </c>
      <c r="P15" s="117" t="s">
        <v>292</v>
      </c>
      <c r="R15" s="89"/>
      <c r="S15" s="89"/>
      <c r="T15" s="71"/>
    </row>
    <row r="16" spans="2:27" ht="20.100000000000001" customHeight="1">
      <c r="C16" s="5" t="s">
        <v>171</v>
      </c>
      <c r="D16" s="33">
        <v>5.2467487799999999</v>
      </c>
      <c r="E16" s="34">
        <v>6.7567007683680131</v>
      </c>
      <c r="F16" s="34">
        <v>5.9879176700000007</v>
      </c>
      <c r="G16" s="34">
        <v>6.3476530033333312</v>
      </c>
      <c r="H16" s="34">
        <v>7.4618477613404428</v>
      </c>
      <c r="I16" s="60">
        <v>10.58532136728509</v>
      </c>
      <c r="J16" s="60">
        <v>7.3610225013028217</v>
      </c>
      <c r="K16" s="60">
        <v>7.4689774986971784</v>
      </c>
      <c r="L16" s="60">
        <v>8.0463648252275295</v>
      </c>
      <c r="M16" s="60">
        <v>9.7612643959724714</v>
      </c>
      <c r="N16" s="60">
        <v>8.6815160169184296</v>
      </c>
      <c r="O16" s="117">
        <v>0.17938995776495648</v>
      </c>
      <c r="P16" s="117">
        <v>-0.1106156267521603</v>
      </c>
      <c r="R16" s="89"/>
      <c r="S16" s="89"/>
    </row>
    <row r="17" spans="3:30" ht="20.100000000000001" customHeight="1">
      <c r="C17" s="5" t="s">
        <v>172</v>
      </c>
      <c r="D17" s="33">
        <v>3.9783002199999973</v>
      </c>
      <c r="E17" s="33">
        <v>3.0392078000000002</v>
      </c>
      <c r="F17" s="33">
        <v>4.2527541099999997</v>
      </c>
      <c r="G17" s="33">
        <v>4.1494688800000041</v>
      </c>
      <c r="H17" s="33">
        <v>5.19435178999999</v>
      </c>
      <c r="I17" s="60">
        <v>5.6479506213333366</v>
      </c>
      <c r="J17" s="60">
        <v>4.850620992899394</v>
      </c>
      <c r="K17" s="60">
        <v>2.9593790071006056</v>
      </c>
      <c r="L17" s="60">
        <v>4.4948253900000035</v>
      </c>
      <c r="M17" s="60">
        <v>4.6061702473326651</v>
      </c>
      <c r="N17" s="60">
        <v>5.3959740700000003</v>
      </c>
      <c r="O17" s="117">
        <v>0.11242953797027733</v>
      </c>
      <c r="P17" s="117">
        <v>0.17146648522700469</v>
      </c>
      <c r="R17" s="89"/>
      <c r="S17" s="89"/>
    </row>
    <row r="18" spans="3:30" ht="20.100000000000001" customHeight="1">
      <c r="C18" s="5" t="s">
        <v>173</v>
      </c>
      <c r="D18" s="33">
        <v>1.5258321100000003</v>
      </c>
      <c r="E18" s="33">
        <v>1.4742723881520541</v>
      </c>
      <c r="F18" s="33">
        <v>1.5875762799999997</v>
      </c>
      <c r="G18" s="33">
        <v>1.7945607790760278</v>
      </c>
      <c r="H18" s="33">
        <v>1.7078365</v>
      </c>
      <c r="I18" s="60">
        <v>2.2219742690760294</v>
      </c>
      <c r="J18" s="60">
        <v>1.8946483299999997</v>
      </c>
      <c r="K18" s="60">
        <v>2.1053516700000001</v>
      </c>
      <c r="L18" s="60">
        <v>1.9821485590760277</v>
      </c>
      <c r="M18" s="60">
        <v>2.3464636090760278</v>
      </c>
      <c r="N18" s="60">
        <v>2.1511481899999998</v>
      </c>
      <c r="O18" s="117">
        <v>0.13538125040861804</v>
      </c>
      <c r="P18" s="117">
        <v>-8.3238205067641236E-2</v>
      </c>
      <c r="R18" s="89"/>
      <c r="S18" s="89"/>
    </row>
    <row r="19" spans="3:30" ht="20.100000000000001" customHeight="1">
      <c r="C19" s="5" t="s">
        <v>174</v>
      </c>
      <c r="D19" s="33">
        <v>10.750881109999996</v>
      </c>
      <c r="E19" s="33">
        <v>11.270180956520067</v>
      </c>
      <c r="F19" s="33">
        <v>11.82824806</v>
      </c>
      <c r="G19" s="33">
        <v>12.291682662409363</v>
      </c>
      <c r="H19" s="33">
        <v>14.364036051340431</v>
      </c>
      <c r="I19" s="60">
        <v>18.455246257694455</v>
      </c>
      <c r="J19" s="60">
        <v>14.106291824202215</v>
      </c>
      <c r="K19" s="60">
        <v>12.533708175797786</v>
      </c>
      <c r="L19" s="60">
        <v>14.523338774303561</v>
      </c>
      <c r="M19" s="60">
        <v>16.713898252381163</v>
      </c>
      <c r="N19" s="60">
        <v>16.228638276918431</v>
      </c>
      <c r="O19" s="117">
        <v>0.15045388817739469</v>
      </c>
      <c r="P19" s="117">
        <v>-2.9033321140003898E-2</v>
      </c>
      <c r="R19" s="89"/>
      <c r="S19" s="89"/>
    </row>
    <row r="20" spans="3:30" ht="20.100000000000001" customHeight="1">
      <c r="C20" s="35" t="s">
        <v>170</v>
      </c>
      <c r="D20" s="33">
        <v>0.218</v>
      </c>
      <c r="E20" s="33">
        <v>0</v>
      </c>
      <c r="F20" s="33">
        <v>9.4E-2</v>
      </c>
      <c r="G20" s="33">
        <v>0</v>
      </c>
      <c r="H20" s="33">
        <v>2.1300479999999999</v>
      </c>
      <c r="I20" s="60">
        <v>3.6619519999999994</v>
      </c>
      <c r="J20" s="60">
        <v>0</v>
      </c>
      <c r="K20" s="147">
        <v>-1.4</v>
      </c>
      <c r="L20" s="145">
        <v>0</v>
      </c>
      <c r="M20" s="60">
        <v>0</v>
      </c>
      <c r="N20" s="60" t="s">
        <v>291</v>
      </c>
      <c r="O20" s="117" t="s">
        <v>292</v>
      </c>
      <c r="P20" s="117" t="s">
        <v>292</v>
      </c>
      <c r="Q20" s="71"/>
      <c r="R20" s="89"/>
      <c r="S20" s="89"/>
    </row>
    <row r="21" spans="3:30" ht="20.100000000000001" customHeight="1">
      <c r="C21" s="56" t="s">
        <v>175</v>
      </c>
      <c r="D21" s="61">
        <v>13.617603492738828</v>
      </c>
      <c r="E21" s="61">
        <v>22.761921553620198</v>
      </c>
      <c r="F21" s="61">
        <v>26.365695419999987</v>
      </c>
      <c r="G21" s="61">
        <v>32.97890774259065</v>
      </c>
      <c r="H21" s="61">
        <v>37.209694126185227</v>
      </c>
      <c r="I21" s="61">
        <v>39.463361530860894</v>
      </c>
      <c r="J21" s="61">
        <v>44.921387268946688</v>
      </c>
      <c r="K21" s="60">
        <v>49.925839541360901</v>
      </c>
      <c r="L21" s="60">
        <v>52.016315054115395</v>
      </c>
      <c r="M21" s="60">
        <v>49.981220954868036</v>
      </c>
      <c r="N21" s="60">
        <v>52.197703550779949</v>
      </c>
      <c r="O21" s="117">
        <v>0.16197888632133228</v>
      </c>
      <c r="P21" s="117">
        <v>4.4346307544454566E-2</v>
      </c>
      <c r="R21" s="89"/>
      <c r="S21" s="89"/>
    </row>
    <row r="22" spans="3:30" ht="20.100000000000001" customHeight="1">
      <c r="C22" s="56" t="s">
        <v>176</v>
      </c>
      <c r="D22" s="61">
        <v>13.835603492738828</v>
      </c>
      <c r="E22" s="61">
        <v>22.761921553620198</v>
      </c>
      <c r="F22" s="61">
        <v>25.870654419999987</v>
      </c>
      <c r="G22" s="61">
        <v>32.97890774259065</v>
      </c>
      <c r="H22" s="61">
        <v>39.339742126185243</v>
      </c>
      <c r="I22" s="61">
        <v>43.125313530860879</v>
      </c>
      <c r="J22" s="61">
        <v>44.921387268946688</v>
      </c>
      <c r="K22" s="60">
        <v>48.525839541360895</v>
      </c>
      <c r="L22" s="60">
        <v>52.016315054115395</v>
      </c>
      <c r="M22" s="60">
        <v>49.981220954868036</v>
      </c>
      <c r="N22" s="60">
        <v>52.197703550779949</v>
      </c>
      <c r="O22" s="117">
        <v>0.16197888632133228</v>
      </c>
      <c r="P22" s="117">
        <v>4.4346307544454566E-2</v>
      </c>
      <c r="R22" s="89"/>
      <c r="S22" s="89"/>
    </row>
    <row r="23" spans="3:30" ht="20.100000000000001" customHeight="1">
      <c r="C23" s="5" t="s">
        <v>177</v>
      </c>
      <c r="D23" s="33">
        <v>9.5550703427388282</v>
      </c>
      <c r="E23" s="33">
        <v>16.822277365949098</v>
      </c>
      <c r="F23" s="33">
        <v>22.238539459999991</v>
      </c>
      <c r="G23" s="33">
        <v>28.664013032590653</v>
      </c>
      <c r="H23" s="33">
        <v>32.110396288280768</v>
      </c>
      <c r="I23" s="60">
        <v>34.379384187684337</v>
      </c>
      <c r="J23" s="60">
        <v>40.181788535328614</v>
      </c>
      <c r="K23" s="60">
        <v>43.788211464671384</v>
      </c>
      <c r="L23" s="60">
        <v>45.229265647690198</v>
      </c>
      <c r="M23" s="60">
        <v>44.112181987060779</v>
      </c>
      <c r="N23" s="60">
        <v>45.390636978183437</v>
      </c>
      <c r="O23" s="117">
        <v>0.1296320704658307</v>
      </c>
      <c r="P23" s="117">
        <v>2.8981903264219788E-2</v>
      </c>
      <c r="R23" s="89"/>
      <c r="S23" s="89"/>
    </row>
    <row r="24" spans="3:30" ht="20.100000000000001" customHeight="1">
      <c r="C24" s="5" t="s">
        <v>178</v>
      </c>
      <c r="D24" s="33">
        <v>0</v>
      </c>
      <c r="E24" s="33">
        <v>0.43812269645237889</v>
      </c>
      <c r="F24" s="33">
        <v>0</v>
      </c>
      <c r="G24" s="33">
        <v>0</v>
      </c>
      <c r="H24" s="33">
        <v>0</v>
      </c>
      <c r="I24" s="60">
        <v>-0.18971273666666499</v>
      </c>
      <c r="J24" s="60">
        <v>0</v>
      </c>
      <c r="K24" s="60">
        <v>0.14000000000000001</v>
      </c>
      <c r="L24" s="60">
        <v>4.4210699999989722E-3</v>
      </c>
      <c r="M24" s="60">
        <v>0.20499999999999974</v>
      </c>
      <c r="N24" s="60">
        <v>0</v>
      </c>
      <c r="O24" s="117" t="s">
        <v>292</v>
      </c>
      <c r="P24" s="117" t="s">
        <v>292</v>
      </c>
      <c r="R24" s="89"/>
      <c r="S24" s="89"/>
    </row>
    <row r="25" spans="3:30" ht="20.100000000000001" customHeight="1">
      <c r="C25" s="5" t="s">
        <v>202</v>
      </c>
      <c r="D25" s="33">
        <v>1.5224391119859106</v>
      </c>
      <c r="E25" s="33">
        <v>2.9316849242828527</v>
      </c>
      <c r="F25" s="33">
        <v>4.1132407988636803</v>
      </c>
      <c r="G25" s="33">
        <v>1.2390556159363186</v>
      </c>
      <c r="H25" s="33">
        <v>3.3657238896955897</v>
      </c>
      <c r="I25" s="60">
        <v>1.1945200275351215</v>
      </c>
      <c r="J25" s="60">
        <v>4.7359096745693794</v>
      </c>
      <c r="K25" s="60">
        <v>2.414090325430621</v>
      </c>
      <c r="L25" s="60">
        <v>3.5761797469670533</v>
      </c>
      <c r="M25" s="60">
        <v>9.8271299408630366</v>
      </c>
      <c r="N25" s="60">
        <v>4.972961343513064</v>
      </c>
      <c r="O25" s="117">
        <v>5.0054094193686005E-2</v>
      </c>
      <c r="P25" s="117">
        <v>-0.49395587791766504</v>
      </c>
      <c r="R25" s="89"/>
      <c r="S25" s="89"/>
      <c r="Z25" s="1">
        <v>1.2</v>
      </c>
      <c r="AA25" s="1">
        <v>4.7</v>
      </c>
      <c r="AB25" s="1">
        <v>2.4</v>
      </c>
      <c r="AC25" s="1">
        <v>3.6</v>
      </c>
      <c r="AD25" s="1">
        <v>3.4</v>
      </c>
    </row>
    <row r="26" spans="3:30" ht="20.100000000000001" customHeight="1">
      <c r="C26" s="5" t="s">
        <v>180</v>
      </c>
      <c r="D26" s="33">
        <v>0</v>
      </c>
      <c r="E26" s="33">
        <v>3.8502399999999992E-2</v>
      </c>
      <c r="F26" s="33">
        <v>0</v>
      </c>
      <c r="G26" s="33">
        <v>0</v>
      </c>
      <c r="H26" s="33">
        <v>0</v>
      </c>
      <c r="I26" s="60">
        <v>-2.8935200000000001E-2</v>
      </c>
      <c r="J26" s="60">
        <v>0</v>
      </c>
      <c r="K26" s="60">
        <v>0</v>
      </c>
      <c r="L26" s="60">
        <v>0</v>
      </c>
      <c r="M26" s="60">
        <v>0</v>
      </c>
      <c r="N26" s="60">
        <v>0</v>
      </c>
      <c r="O26" s="117" t="s">
        <v>292</v>
      </c>
      <c r="P26" s="117" t="s">
        <v>292</v>
      </c>
      <c r="R26" s="89"/>
      <c r="S26" s="89"/>
      <c r="AD26" s="1">
        <v>6.4</v>
      </c>
    </row>
    <row r="27" spans="3:30" ht="20.100000000000001" customHeight="1">
      <c r="C27" s="5" t="s">
        <v>181</v>
      </c>
      <c r="D27" s="33">
        <v>12.095164380752918</v>
      </c>
      <c r="E27" s="33">
        <v>20.229856925789726</v>
      </c>
      <c r="F27" s="33">
        <v>22.252454621136309</v>
      </c>
      <c r="G27" s="33">
        <v>31.739852126654331</v>
      </c>
      <c r="H27" s="33">
        <v>33.843970236489639</v>
      </c>
      <c r="I27" s="60">
        <v>38.108063966659117</v>
      </c>
      <c r="J27" s="60">
        <v>40.185477594377311</v>
      </c>
      <c r="K27" s="60">
        <v>47.651749215930273</v>
      </c>
      <c r="L27" s="60">
        <v>48.444556377148331</v>
      </c>
      <c r="M27" s="60">
        <v>40.359091014004946</v>
      </c>
      <c r="N27" s="60">
        <v>47.224742207266885</v>
      </c>
      <c r="O27" s="117">
        <v>0.1751693655091584</v>
      </c>
      <c r="P27" s="117">
        <v>0.17011411854839587</v>
      </c>
      <c r="R27" s="89"/>
      <c r="S27" s="89"/>
    </row>
    <row r="28" spans="3:30" ht="20.100000000000001" customHeight="1">
      <c r="C28" s="5" t="s">
        <v>182</v>
      </c>
      <c r="D28" s="33">
        <v>2.2182355800877227</v>
      </c>
      <c r="E28" s="33">
        <v>4.4475818021436764</v>
      </c>
      <c r="F28" s="33">
        <v>3.8358888270678015</v>
      </c>
      <c r="G28" s="33">
        <v>6.0601374718176064</v>
      </c>
      <c r="H28" s="33">
        <v>5.7990771226600772</v>
      </c>
      <c r="I28" s="60">
        <v>7.2261403580304666</v>
      </c>
      <c r="J28" s="60">
        <v>7.4479864570701837</v>
      </c>
      <c r="K28" s="60">
        <v>11.358013542929818</v>
      </c>
      <c r="L28" s="60">
        <v>9.2934121129658891</v>
      </c>
      <c r="M28" s="60">
        <v>8.3149412426627798</v>
      </c>
      <c r="N28" s="60">
        <v>8.2195920692772031</v>
      </c>
      <c r="O28" s="117">
        <v>0.10359922331418225</v>
      </c>
      <c r="P28" s="117">
        <v>-1.1467209521139332E-2</v>
      </c>
      <c r="R28" s="89"/>
      <c r="S28" s="89"/>
    </row>
    <row r="29" spans="3:30" ht="20.100000000000001" customHeight="1">
      <c r="C29" s="5" t="s">
        <v>183</v>
      </c>
      <c r="D29" s="33">
        <v>0</v>
      </c>
      <c r="E29" s="33">
        <v>-1.9486329418306211E-3</v>
      </c>
      <c r="F29" s="33">
        <v>-1.8368694298306206E-3</v>
      </c>
      <c r="G29" s="33">
        <v>9.6771518201732568E-6</v>
      </c>
      <c r="H29" s="33">
        <v>4.6550067200000359E-4</v>
      </c>
      <c r="I29" s="60">
        <v>3.0303381416508018E-3</v>
      </c>
      <c r="J29" s="60">
        <v>-7.8638364000000772E-4</v>
      </c>
      <c r="K29" s="60">
        <v>7.8638364000000772E-4</v>
      </c>
      <c r="L29" s="60">
        <v>2.0451932078201927E-3</v>
      </c>
      <c r="M29" s="60">
        <v>4.307007198201809E-4</v>
      </c>
      <c r="N29" s="60">
        <v>1.4154504560000131E-3</v>
      </c>
      <c r="O29" s="117">
        <v>-2.7999490121640873</v>
      </c>
      <c r="P29" s="117">
        <v>2.2863898081966725</v>
      </c>
      <c r="R29" s="89"/>
      <c r="S29" s="89"/>
    </row>
    <row r="30" spans="3:30" ht="30.75" customHeight="1">
      <c r="C30" s="154" t="s">
        <v>184</v>
      </c>
      <c r="D30" s="155">
        <v>9.8769288006651941</v>
      </c>
      <c r="E30" s="155">
        <v>15.784223756587879</v>
      </c>
      <c r="F30" s="155">
        <v>18.418402663498338</v>
      </c>
      <c r="G30" s="155">
        <v>25.679704977684903</v>
      </c>
      <c r="H30" s="155">
        <v>28.044427613157563</v>
      </c>
      <c r="I30" s="155">
        <v>30.881923608628639</v>
      </c>
      <c r="J30" s="155">
        <v>32.737491137307124</v>
      </c>
      <c r="K30" s="155">
        <v>36.294508862692872</v>
      </c>
      <c r="L30" s="155">
        <v>39.150371074490039</v>
      </c>
      <c r="M30" s="155">
        <v>32.044149771342191</v>
      </c>
      <c r="N30" s="155">
        <v>39.003734687533679</v>
      </c>
      <c r="O30" s="156">
        <v>0.1914087895112293</v>
      </c>
      <c r="P30" s="156">
        <v>0.21718737947029587</v>
      </c>
      <c r="R30" s="89"/>
      <c r="S30" s="89"/>
    </row>
    <row r="31" spans="3:30">
      <c r="C31" s="154" t="s">
        <v>185</v>
      </c>
      <c r="D31" s="155">
        <v>10.046968800665194</v>
      </c>
      <c r="E31" s="155">
        <v>15.784223756587879</v>
      </c>
      <c r="F31" s="155">
        <v>18.036746918301041</v>
      </c>
      <c r="G31" s="155">
        <v>25.679704977684903</v>
      </c>
      <c r="H31" s="155">
        <v>29.884330553829571</v>
      </c>
      <c r="I31" s="155">
        <v>33.839446168628641</v>
      </c>
      <c r="J31" s="155">
        <v>32.737491137307124</v>
      </c>
      <c r="K31" s="155">
        <v>35.202508862692873</v>
      </c>
      <c r="L31" s="155">
        <v>38.842371074490032</v>
      </c>
      <c r="M31" s="155">
        <v>32.044149771342191</v>
      </c>
      <c r="N31" s="155">
        <v>39.003734687533679</v>
      </c>
      <c r="O31" s="156">
        <v>0.1914087895112293</v>
      </c>
      <c r="P31" s="156">
        <v>0.21718737947029587</v>
      </c>
      <c r="R31" s="89"/>
      <c r="S31" s="89"/>
    </row>
    <row r="32" spans="3:30">
      <c r="C32" s="5"/>
      <c r="D32" s="33"/>
      <c r="E32" s="33"/>
      <c r="F32" s="33"/>
      <c r="G32" s="33"/>
      <c r="H32" s="33"/>
      <c r="I32" s="33"/>
      <c r="J32" s="72"/>
      <c r="K32" s="72">
        <f>K30-K31</f>
        <v>1.0919999999999987</v>
      </c>
      <c r="L32" s="72">
        <f>L30-L31</f>
        <v>0.30800000000000693</v>
      </c>
      <c r="M32" s="305"/>
      <c r="N32" s="305"/>
      <c r="O32" s="72"/>
      <c r="P32" s="72"/>
      <c r="R32" s="89"/>
      <c r="S32" s="89"/>
    </row>
    <row r="33" spans="3:20">
      <c r="R33" s="89"/>
      <c r="S33" s="89"/>
    </row>
    <row r="34" spans="3:20">
      <c r="C34" s="62" t="s">
        <v>186</v>
      </c>
      <c r="D34" s="63">
        <v>0.2558146530525392</v>
      </c>
      <c r="E34" s="63">
        <v>0.40881490648421343</v>
      </c>
      <c r="F34" s="63">
        <v>0.4770407261442916</v>
      </c>
      <c r="G34" s="63">
        <v>0.5930028913999692</v>
      </c>
      <c r="H34" s="63">
        <v>0.60395809515699084</v>
      </c>
      <c r="I34" s="63">
        <v>0.57997066501474159</v>
      </c>
      <c r="J34" s="63">
        <v>0.44435748485936211</v>
      </c>
      <c r="K34" s="118">
        <v>0.49196788846006329</v>
      </c>
      <c r="L34" s="118">
        <v>0.53067877189937418</v>
      </c>
      <c r="M34" s="118">
        <v>0.43435476038938131</v>
      </c>
      <c r="N34" s="118">
        <v>0.52869113255879918</v>
      </c>
      <c r="O34" s="117">
        <v>0.18978784103553115</v>
      </c>
      <c r="P34" s="117">
        <v>0.21718737947029565</v>
      </c>
      <c r="R34" s="89"/>
      <c r="S34" s="89"/>
    </row>
    <row r="35" spans="3:20">
      <c r="C35" s="62" t="s">
        <v>187</v>
      </c>
      <c r="D35" s="63">
        <v>0.26021872687780806</v>
      </c>
      <c r="E35" s="63">
        <v>0.40881490648421343</v>
      </c>
      <c r="F35" s="63">
        <v>0.46715575744465093</v>
      </c>
      <c r="G35" s="63">
        <v>0.5930028913999692</v>
      </c>
      <c r="H35" s="63">
        <v>0.64358180545873567</v>
      </c>
      <c r="I35" s="63">
        <v>0.63551371821496527</v>
      </c>
      <c r="J35" s="63">
        <v>0.44435748485936211</v>
      </c>
      <c r="K35" s="118">
        <v>0.47716595419968244</v>
      </c>
      <c r="L35" s="118">
        <v>0.52650386736439492</v>
      </c>
      <c r="M35" s="118">
        <v>0.43435476038938131</v>
      </c>
      <c r="N35" s="118">
        <v>0.52869113255879918</v>
      </c>
      <c r="O35" s="117">
        <v>0.18978784103553115</v>
      </c>
      <c r="P35" s="117">
        <v>0.21718737947029565</v>
      </c>
      <c r="R35" s="89"/>
      <c r="S35" s="89"/>
    </row>
    <row r="36" spans="3:20">
      <c r="C36" s="202" t="s">
        <v>188</v>
      </c>
      <c r="D36" s="204">
        <v>0.13402596912879716</v>
      </c>
      <c r="E36" s="203">
        <v>0.21418559641535523</v>
      </c>
      <c r="F36" s="204">
        <v>0.24993034946384665</v>
      </c>
      <c r="G36" s="203">
        <v>0.34846331446107215</v>
      </c>
      <c r="H36" s="204">
        <v>0.38055165379573269</v>
      </c>
      <c r="I36" s="203">
        <v>0.41905533832836589</v>
      </c>
      <c r="J36" s="204">
        <v>0.4442346467281908</v>
      </c>
      <c r="K36" s="203">
        <v>0.49196788846006329</v>
      </c>
      <c r="L36" s="204">
        <v>0.53067877189937418</v>
      </c>
      <c r="M36" s="204">
        <v>0.43435476038938131</v>
      </c>
      <c r="N36" s="204">
        <v>0.52869113255879918</v>
      </c>
      <c r="O36" s="156">
        <v>0.19011683679477587</v>
      </c>
      <c r="P36" s="156">
        <v>0.21718737947029565</v>
      </c>
      <c r="R36" s="89"/>
      <c r="S36" s="89"/>
    </row>
    <row r="37" spans="3:20" ht="17.45" customHeight="1">
      <c r="C37" s="202" t="s">
        <v>189</v>
      </c>
      <c r="D37" s="204">
        <v>0.13633334384522985</v>
      </c>
      <c r="E37" s="203">
        <v>0.21418559641535523</v>
      </c>
      <c r="F37" s="204">
        <v>0.24475143381547262</v>
      </c>
      <c r="G37" s="203">
        <v>0.34846331446107215</v>
      </c>
      <c r="H37" s="204">
        <v>0.40551840000836931</v>
      </c>
      <c r="I37" s="203">
        <v>0.4591877352833369</v>
      </c>
      <c r="J37" s="204">
        <v>0.4442346467281908</v>
      </c>
      <c r="K37" s="203">
        <v>0.47716595419968244</v>
      </c>
      <c r="L37" s="204">
        <v>0.52650386736439492</v>
      </c>
      <c r="M37" s="204">
        <v>0.43435476038938131</v>
      </c>
      <c r="N37" s="204">
        <v>0.52869113255879918</v>
      </c>
      <c r="O37" s="156">
        <v>0.19011683679477587</v>
      </c>
      <c r="P37" s="156">
        <v>0.21718737947029565</v>
      </c>
      <c r="R37" s="89"/>
      <c r="S37" s="89"/>
    </row>
    <row r="41" spans="3:20" ht="23.25">
      <c r="C41" s="32"/>
      <c r="D41" s="32"/>
      <c r="E41" s="32"/>
      <c r="F41" s="32"/>
      <c r="G41" s="32"/>
      <c r="H41" s="32"/>
      <c r="I41" s="32"/>
      <c r="J41" s="32"/>
      <c r="K41" s="32"/>
      <c r="L41" s="32"/>
      <c r="M41" s="32"/>
      <c r="N41" s="32"/>
      <c r="O41" s="32"/>
      <c r="P41" s="32"/>
    </row>
    <row r="42" spans="3:20" ht="23.25">
      <c r="C42" s="32" t="s">
        <v>163</v>
      </c>
      <c r="D42" s="32"/>
      <c r="E42" s="32"/>
      <c r="F42" s="32"/>
      <c r="G42" s="32"/>
      <c r="H42" s="32"/>
      <c r="I42" s="32"/>
      <c r="J42" s="32"/>
      <c r="K42" s="32"/>
      <c r="L42" s="32"/>
      <c r="M42" s="32"/>
      <c r="N42" s="32"/>
      <c r="O42" s="32"/>
      <c r="P42" s="32"/>
      <c r="R42" s="28"/>
    </row>
    <row r="43" spans="3:20" ht="23.25">
      <c r="C43" s="32"/>
      <c r="D43" s="32"/>
      <c r="E43" s="32"/>
      <c r="F43" s="32"/>
      <c r="G43" s="32"/>
      <c r="H43" s="32"/>
      <c r="I43" s="32"/>
      <c r="J43" s="32"/>
      <c r="K43" s="32"/>
      <c r="L43" s="32"/>
      <c r="M43" s="32"/>
      <c r="N43" s="32"/>
      <c r="O43" s="32"/>
      <c r="P43" s="32"/>
    </row>
    <row r="44" spans="3:20">
      <c r="C44" s="158" t="s">
        <v>9</v>
      </c>
      <c r="D44" s="157" t="s">
        <v>5</v>
      </c>
      <c r="E44" s="157" t="s">
        <v>6</v>
      </c>
      <c r="F44" s="157" t="s">
        <v>2</v>
      </c>
      <c r="G44" s="157" t="s">
        <v>7</v>
      </c>
      <c r="H44" s="157" t="s">
        <v>8</v>
      </c>
      <c r="I44" s="157" t="s">
        <v>96</v>
      </c>
      <c r="J44" s="157" t="s">
        <v>196</v>
      </c>
      <c r="K44" s="157" t="s">
        <v>204</v>
      </c>
      <c r="L44" s="157" t="s">
        <v>275</v>
      </c>
      <c r="M44" s="157" t="s">
        <v>280</v>
      </c>
      <c r="N44" s="157" t="s">
        <v>290</v>
      </c>
      <c r="O44" s="4" t="s">
        <v>219</v>
      </c>
      <c r="P44" s="4"/>
    </row>
    <row r="46" spans="3:20">
      <c r="C46" s="5" t="s">
        <v>164</v>
      </c>
      <c r="D46" s="33">
        <v>39.405000000000001</v>
      </c>
      <c r="E46" s="33">
        <v>60.792999999999999</v>
      </c>
      <c r="F46" s="33">
        <v>27.272901829999995</v>
      </c>
      <c r="G46" s="33">
        <v>60.696771130000009</v>
      </c>
      <c r="H46" s="33">
        <v>98.952826726271638</v>
      </c>
      <c r="I46" s="33">
        <v>142.21242799999999</v>
      </c>
      <c r="J46" s="33">
        <v>44.473866620603609</v>
      </c>
      <c r="K46" s="33">
        <v>91.49</v>
      </c>
      <c r="L46" s="33">
        <v>141.09264991999996</v>
      </c>
      <c r="M46" s="306">
        <v>189.85683607765506</v>
      </c>
      <c r="N46" s="306">
        <v>49.500840510139987</v>
      </c>
      <c r="O46" s="117">
        <v>0.11303208539118814</v>
      </c>
      <c r="P46" s="117"/>
      <c r="S46" s="89"/>
    </row>
    <row r="47" spans="3:20">
      <c r="C47" s="5" t="s">
        <v>165</v>
      </c>
      <c r="D47" s="33">
        <v>15.526</v>
      </c>
      <c r="E47" s="33">
        <v>22.231000000000002</v>
      </c>
      <c r="F47" s="33">
        <v>6.7938856899999989</v>
      </c>
      <c r="G47" s="33">
        <v>14.325712084999999</v>
      </c>
      <c r="H47" s="33">
        <v>22.544088828349565</v>
      </c>
      <c r="I47" s="33">
        <v>32.119118</v>
      </c>
      <c r="J47" s="33">
        <v>9.8142137389272204</v>
      </c>
      <c r="K47" s="33">
        <v>19.12</v>
      </c>
      <c r="L47" s="33">
        <v>29.269954501993798</v>
      </c>
      <c r="M47" s="306">
        <v>41.331848583780641</v>
      </c>
      <c r="N47" s="306">
        <v>12.118434744961879</v>
      </c>
      <c r="O47" s="117">
        <v>0.23478406598127854</v>
      </c>
      <c r="P47" s="117"/>
      <c r="R47" s="71"/>
      <c r="S47" s="142"/>
      <c r="T47" s="142"/>
    </row>
    <row r="48" spans="3:20">
      <c r="C48" s="56" t="s">
        <v>166</v>
      </c>
      <c r="D48" s="61">
        <v>54.930999999999997</v>
      </c>
      <c r="E48" s="61">
        <v>83.024000000000001</v>
      </c>
      <c r="F48" s="61">
        <v>34.066787519999991</v>
      </c>
      <c r="G48" s="61">
        <v>75.022483215000008</v>
      </c>
      <c r="H48" s="61">
        <v>121.49691555462121</v>
      </c>
      <c r="I48" s="61">
        <v>174.331546</v>
      </c>
      <c r="J48" s="61">
        <v>54.288080359530831</v>
      </c>
      <c r="K48" s="61">
        <v>110.61</v>
      </c>
      <c r="L48" s="61">
        <v>170.36260442199375</v>
      </c>
      <c r="M48" s="307">
        <v>231.1886846614357</v>
      </c>
      <c r="N48" s="307">
        <v>61.619275255101869</v>
      </c>
      <c r="O48" s="117">
        <v>0.13504244112186536</v>
      </c>
      <c r="P48" s="117"/>
      <c r="R48" s="85"/>
      <c r="S48" s="85"/>
      <c r="T48" s="76"/>
    </row>
    <row r="49" spans="3:21">
      <c r="C49" s="5" t="s">
        <v>167</v>
      </c>
      <c r="D49" s="33">
        <v>0.23100000000000001</v>
      </c>
      <c r="E49" s="33">
        <v>0.32599999999999996</v>
      </c>
      <c r="F49" s="33">
        <v>0.69251576000000004</v>
      </c>
      <c r="G49" s="33">
        <v>0.82637505000000011</v>
      </c>
      <c r="H49" s="33">
        <v>0.96732026000000015</v>
      </c>
      <c r="I49" s="33">
        <v>2.0687429810810811</v>
      </c>
      <c r="J49" s="33">
        <v>0.52031692000000007</v>
      </c>
      <c r="K49" s="33">
        <v>1.950624895907336</v>
      </c>
      <c r="L49" s="33">
        <v>2.8351109000000001</v>
      </c>
      <c r="M49" s="306">
        <v>3.7385869045400595</v>
      </c>
      <c r="N49" s="306">
        <v>2.4962802000000006</v>
      </c>
      <c r="O49" s="117">
        <v>3.7976148844054514</v>
      </c>
      <c r="P49" s="117"/>
      <c r="S49" s="89"/>
      <c r="T49" s="71"/>
      <c r="U49" s="65"/>
    </row>
    <row r="50" spans="3:21">
      <c r="C50" s="5" t="s">
        <v>168</v>
      </c>
      <c r="D50" s="33">
        <v>7.0579999999999998</v>
      </c>
      <c r="E50" s="33">
        <v>12.901</v>
      </c>
      <c r="F50" s="33">
        <v>3.4346402000000005</v>
      </c>
      <c r="G50" s="33">
        <v>7.6156756199999984</v>
      </c>
      <c r="H50" s="33">
        <v>12.574028247904465</v>
      </c>
      <c r="I50" s="33">
        <v>16.556582869999986</v>
      </c>
      <c r="J50" s="33">
        <v>4.2192818136180721</v>
      </c>
      <c r="K50" s="33">
        <v>8.9266019144002442</v>
      </c>
      <c r="L50" s="33">
        <v>14.829165316732769</v>
      </c>
      <c r="M50" s="306">
        <v>19.794728279999998</v>
      </c>
      <c r="N50" s="306">
        <v>4.3107863725965139</v>
      </c>
      <c r="O50" s="117">
        <v>2.1687235653021109E-2</v>
      </c>
      <c r="P50" s="117"/>
      <c r="S50" s="89"/>
    </row>
    <row r="51" spans="3:21">
      <c r="C51" s="56" t="s">
        <v>169</v>
      </c>
      <c r="D51" s="61">
        <v>62.22</v>
      </c>
      <c r="E51" s="61">
        <v>96.250999999999991</v>
      </c>
      <c r="F51" s="61">
        <v>38.193943479999987</v>
      </c>
      <c r="G51" s="61">
        <v>83.464533885000009</v>
      </c>
      <c r="H51" s="61">
        <v>135.03826406252568</v>
      </c>
      <c r="I51" s="61">
        <v>192.95687185108105</v>
      </c>
      <c r="J51" s="61">
        <v>59.027679093148905</v>
      </c>
      <c r="K51" s="61">
        <v>121.48722681030759</v>
      </c>
      <c r="L51" s="61">
        <v>188.02688063872651</v>
      </c>
      <c r="M51" s="307">
        <v>254.72199984597574</v>
      </c>
      <c r="N51" s="307">
        <v>68.42634182769838</v>
      </c>
      <c r="O51" s="117">
        <v>0.15922467017071562</v>
      </c>
      <c r="P51" s="117"/>
      <c r="Q51" s="40"/>
      <c r="S51" s="89"/>
    </row>
    <row r="52" spans="3:21">
      <c r="C52" s="35" t="s">
        <v>170</v>
      </c>
      <c r="D52" s="33">
        <v>0</v>
      </c>
      <c r="E52" s="33">
        <v>0</v>
      </c>
      <c r="F52" s="33">
        <v>0.58904100000000004</v>
      </c>
      <c r="G52" s="33">
        <v>0.58904100000000004</v>
      </c>
      <c r="H52" s="33">
        <v>0.58904100000000004</v>
      </c>
      <c r="I52" s="33">
        <v>0.58904100000000004</v>
      </c>
      <c r="J52" s="33">
        <v>0</v>
      </c>
      <c r="K52" s="33">
        <v>0</v>
      </c>
      <c r="L52" s="33"/>
      <c r="M52" s="306"/>
      <c r="N52" s="306"/>
      <c r="O52" s="117" t="s">
        <v>292</v>
      </c>
      <c r="P52" s="40"/>
      <c r="S52" s="89"/>
    </row>
    <row r="53" spans="3:21">
      <c r="C53" s="5" t="s">
        <v>171</v>
      </c>
      <c r="D53" s="33">
        <v>15.781000000000001</v>
      </c>
      <c r="E53" s="33">
        <v>22.536999999999999</v>
      </c>
      <c r="F53" s="33">
        <v>5.9879176700000007</v>
      </c>
      <c r="G53" s="33">
        <v>12.335570673333333</v>
      </c>
      <c r="H53" s="33">
        <v>19.797418434673776</v>
      </c>
      <c r="I53" s="33">
        <v>30.382739801958866</v>
      </c>
      <c r="J53" s="33">
        <v>7.3610225013028217</v>
      </c>
      <c r="K53" s="33">
        <v>14.83</v>
      </c>
      <c r="L53" s="33">
        <v>22.87636482522753</v>
      </c>
      <c r="M53" s="306">
        <v>32.637629221200001</v>
      </c>
      <c r="N53" s="306">
        <v>8.6815160169184296</v>
      </c>
      <c r="O53" s="117">
        <v>0.17938995776495648</v>
      </c>
      <c r="P53" s="117"/>
      <c r="S53" s="89"/>
    </row>
    <row r="54" spans="3:21">
      <c r="C54" s="5" t="s">
        <v>172</v>
      </c>
      <c r="D54" s="33">
        <v>10.273999999999999</v>
      </c>
      <c r="E54" s="33">
        <v>13.313000000000001</v>
      </c>
      <c r="F54" s="33">
        <v>4.2527541099999997</v>
      </c>
      <c r="G54" s="33">
        <v>8.4022229900000038</v>
      </c>
      <c r="H54" s="33">
        <v>13.596574779999994</v>
      </c>
      <c r="I54" s="33">
        <v>19.24452540133333</v>
      </c>
      <c r="J54" s="33">
        <v>4.850620992899394</v>
      </c>
      <c r="K54" s="33">
        <v>7.81</v>
      </c>
      <c r="L54" s="33">
        <v>12.304825390000003</v>
      </c>
      <c r="M54" s="306">
        <v>16.910995637332668</v>
      </c>
      <c r="N54" s="306">
        <v>5.3959740700000003</v>
      </c>
      <c r="O54" s="117">
        <v>0.11242953797027733</v>
      </c>
      <c r="P54" s="117"/>
      <c r="S54" s="89"/>
    </row>
    <row r="55" spans="3:21">
      <c r="C55" s="5" t="s">
        <v>173</v>
      </c>
      <c r="D55" s="33">
        <v>4.4820000000000002</v>
      </c>
      <c r="E55" s="33">
        <v>5.9560000000000004</v>
      </c>
      <c r="F55" s="33">
        <v>1.5875762799999997</v>
      </c>
      <c r="G55" s="33">
        <v>3.3821370590760278</v>
      </c>
      <c r="H55" s="33">
        <v>5.0899735590760278</v>
      </c>
      <c r="I55" s="33">
        <v>7.3119478281520571</v>
      </c>
      <c r="J55" s="33">
        <v>1.8946483299999997</v>
      </c>
      <c r="K55" s="33">
        <v>4</v>
      </c>
      <c r="L55" s="33">
        <v>5.9821485590760277</v>
      </c>
      <c r="M55" s="306">
        <v>8.3286121681520555</v>
      </c>
      <c r="N55" s="306">
        <v>2.1511481899999998</v>
      </c>
      <c r="O55" s="117">
        <v>0.13538125040861804</v>
      </c>
      <c r="P55" s="117"/>
      <c r="S55" s="89"/>
      <c r="T55" s="85"/>
    </row>
    <row r="56" spans="3:21">
      <c r="C56" s="5" t="s">
        <v>174</v>
      </c>
      <c r="D56" s="33">
        <v>30.536999999999999</v>
      </c>
      <c r="E56" s="33">
        <v>41.806000000000004</v>
      </c>
      <c r="F56" s="33">
        <v>11.82824806</v>
      </c>
      <c r="G56" s="33">
        <v>24.119930722409364</v>
      </c>
      <c r="H56" s="33">
        <v>38.483966773749799</v>
      </c>
      <c r="I56" s="33">
        <v>56.939213031444254</v>
      </c>
      <c r="J56" s="33">
        <v>14.106291824202215</v>
      </c>
      <c r="K56" s="33">
        <v>26.64</v>
      </c>
      <c r="L56" s="33">
        <v>41.163338774303561</v>
      </c>
      <c r="M56" s="306">
        <v>57.877237026684725</v>
      </c>
      <c r="N56" s="306">
        <v>16.228638276918431</v>
      </c>
      <c r="O56" s="117">
        <v>0.15045388817739469</v>
      </c>
      <c r="P56" s="117"/>
      <c r="Q56" s="71"/>
      <c r="R56" s="89"/>
      <c r="S56" s="71"/>
      <c r="T56" s="65"/>
    </row>
    <row r="57" spans="3:21">
      <c r="C57" s="35" t="s">
        <v>170</v>
      </c>
      <c r="D57" s="33">
        <v>0.21299999999999999</v>
      </c>
      <c r="E57" s="33">
        <v>0.21299999999999999</v>
      </c>
      <c r="F57" s="33">
        <v>0</v>
      </c>
      <c r="G57" s="33">
        <v>9.4E-2</v>
      </c>
      <c r="H57" s="33">
        <v>2.2240479999999998</v>
      </c>
      <c r="I57" s="33">
        <v>5.8859999999999992</v>
      </c>
      <c r="J57" s="33">
        <v>0</v>
      </c>
      <c r="K57" s="146">
        <v>-1.4</v>
      </c>
      <c r="L57" s="146">
        <v>-1.4</v>
      </c>
      <c r="M57" s="308">
        <v>-1.4</v>
      </c>
      <c r="N57" s="308" t="s">
        <v>291</v>
      </c>
      <c r="O57" s="117" t="s">
        <v>292</v>
      </c>
      <c r="P57" s="40"/>
      <c r="S57" s="89"/>
    </row>
    <row r="58" spans="3:21">
      <c r="C58" s="56" t="s">
        <v>175</v>
      </c>
      <c r="D58" s="61">
        <v>31.683</v>
      </c>
      <c r="E58" s="61">
        <v>54.444999999999986</v>
      </c>
      <c r="F58" s="61">
        <v>26.365695419999987</v>
      </c>
      <c r="G58" s="61">
        <v>59.344603162590644</v>
      </c>
      <c r="H58" s="61">
        <v>96.554297288775885</v>
      </c>
      <c r="I58" s="61">
        <v>136.01765881963678</v>
      </c>
      <c r="J58" s="61">
        <v>44.921387268946688</v>
      </c>
      <c r="K58" s="61">
        <v>94.847226810307589</v>
      </c>
      <c r="L58" s="61">
        <v>146.86354186442298</v>
      </c>
      <c r="M58" s="307">
        <v>196.84476281929102</v>
      </c>
      <c r="N58" s="307">
        <v>52.197703550779949</v>
      </c>
      <c r="O58" s="117">
        <v>0.16197888632133228</v>
      </c>
      <c r="P58" s="144"/>
      <c r="Q58" s="40"/>
      <c r="S58" s="89"/>
    </row>
    <row r="59" spans="3:21">
      <c r="C59" s="56" t="s">
        <v>176</v>
      </c>
      <c r="D59" s="61">
        <v>31.896000000000001</v>
      </c>
      <c r="E59" s="61">
        <v>54.657999999999987</v>
      </c>
      <c r="F59" s="61">
        <v>25.776654419999986</v>
      </c>
      <c r="G59" s="61">
        <v>58.849562162590644</v>
      </c>
      <c r="H59" s="61">
        <v>98.189304288775887</v>
      </c>
      <c r="I59" s="61">
        <v>141.31461781963677</v>
      </c>
      <c r="J59" s="61">
        <v>44.921387268946688</v>
      </c>
      <c r="K59" s="61">
        <v>93.447226810307583</v>
      </c>
      <c r="L59" s="61">
        <v>145.46354186442298</v>
      </c>
      <c r="M59" s="307">
        <v>195.44476281929101</v>
      </c>
      <c r="N59" s="307">
        <v>52.197703550779949</v>
      </c>
      <c r="O59" s="117">
        <v>0.16197888632133228</v>
      </c>
      <c r="P59" s="64"/>
      <c r="S59" s="89"/>
    </row>
    <row r="60" spans="3:21">
      <c r="C60" s="5" t="s">
        <v>177</v>
      </c>
      <c r="D60" s="33">
        <v>24.393999999999998</v>
      </c>
      <c r="E60" s="33">
        <v>41.217999999999996</v>
      </c>
      <c r="F60" s="33">
        <v>22.238539459999991</v>
      </c>
      <c r="G60" s="33">
        <v>50.902552492590644</v>
      </c>
      <c r="H60" s="33">
        <v>83.012948780871412</v>
      </c>
      <c r="I60" s="33">
        <v>117.39233296855575</v>
      </c>
      <c r="J60" s="33">
        <v>40.181788535328614</v>
      </c>
      <c r="K60" s="33">
        <v>83.97</v>
      </c>
      <c r="L60" s="33">
        <v>129.1992656476902</v>
      </c>
      <c r="M60" s="306">
        <v>173.31144763475098</v>
      </c>
      <c r="N60" s="306">
        <v>45.390636978183437</v>
      </c>
      <c r="O60" s="117">
        <v>0.1296320704658307</v>
      </c>
      <c r="P60" s="117"/>
      <c r="S60" s="89"/>
    </row>
    <row r="61" spans="3:21">
      <c r="C61" s="5" t="s">
        <v>178</v>
      </c>
      <c r="D61" s="33">
        <v>0</v>
      </c>
      <c r="E61" s="33">
        <v>0.438</v>
      </c>
      <c r="F61" s="33">
        <v>0</v>
      </c>
      <c r="G61" s="33">
        <v>0</v>
      </c>
      <c r="H61" s="33">
        <v>0</v>
      </c>
      <c r="I61" s="33">
        <v>-0.18971273666666499</v>
      </c>
      <c r="J61" s="33">
        <v>0</v>
      </c>
      <c r="K61" s="33">
        <v>0.14000000000000001</v>
      </c>
      <c r="L61" s="33">
        <v>0.14442106999999899</v>
      </c>
      <c r="M61" s="306">
        <v>0.34942106999999872</v>
      </c>
      <c r="N61" s="306">
        <v>0</v>
      </c>
      <c r="O61" s="117" t="s">
        <v>292</v>
      </c>
      <c r="P61" s="117"/>
      <c r="R61" s="41"/>
      <c r="S61" s="89"/>
    </row>
    <row r="62" spans="3:21">
      <c r="C62" s="5" t="s">
        <v>179</v>
      </c>
      <c r="D62" s="33">
        <v>3.8069999999999999</v>
      </c>
      <c r="E62" s="33">
        <v>6.7389999999999999</v>
      </c>
      <c r="F62" s="33">
        <v>4.1132407988636803</v>
      </c>
      <c r="G62" s="33">
        <v>5.3522964147999987</v>
      </c>
      <c r="H62" s="33">
        <v>8.7180203044955888</v>
      </c>
      <c r="I62" s="33">
        <v>9.9125403320307104</v>
      </c>
      <c r="J62" s="33">
        <v>4.7359096745693794</v>
      </c>
      <c r="K62" s="33">
        <v>7.15</v>
      </c>
      <c r="L62" s="33">
        <v>10.726179746967054</v>
      </c>
      <c r="M62" s="306">
        <v>20.55330968783009</v>
      </c>
      <c r="N62" s="306">
        <v>4.972961343513064</v>
      </c>
      <c r="O62" s="117">
        <v>5.0054094193686005E-2</v>
      </c>
      <c r="P62" s="117"/>
      <c r="R62" s="41"/>
      <c r="S62" s="89"/>
    </row>
    <row r="63" spans="3:21">
      <c r="C63" s="5" t="s">
        <v>180</v>
      </c>
      <c r="D63" s="33">
        <v>0</v>
      </c>
      <c r="E63" s="33">
        <v>3.9E-2</v>
      </c>
      <c r="F63" s="33">
        <v>0</v>
      </c>
      <c r="G63" s="33">
        <v>0</v>
      </c>
      <c r="H63" s="33">
        <v>0</v>
      </c>
      <c r="I63" s="33">
        <v>-2.8935200000000001E-2</v>
      </c>
      <c r="J63" s="33">
        <v>0</v>
      </c>
      <c r="K63" s="33">
        <v>0</v>
      </c>
      <c r="L63" s="33">
        <v>0</v>
      </c>
      <c r="M63" s="306">
        <v>0</v>
      </c>
      <c r="N63" s="306">
        <v>0</v>
      </c>
      <c r="O63" s="117" t="s">
        <v>292</v>
      </c>
      <c r="P63" s="117"/>
      <c r="R63" s="41"/>
      <c r="S63" s="89"/>
    </row>
    <row r="64" spans="3:21">
      <c r="C64" s="5" t="s">
        <v>181</v>
      </c>
      <c r="D64" s="33">
        <v>27.876000000000001</v>
      </c>
      <c r="E64" s="33">
        <v>48.10499999999999</v>
      </c>
      <c r="F64" s="33">
        <v>22.252454621136309</v>
      </c>
      <c r="G64" s="33">
        <v>53.992306747790643</v>
      </c>
      <c r="H64" s="33">
        <v>87.836276984280289</v>
      </c>
      <c r="I64" s="33">
        <v>125.94434095093941</v>
      </c>
      <c r="J64" s="33">
        <v>40.185477594377311</v>
      </c>
      <c r="K64" s="33">
        <v>87.837226810307584</v>
      </c>
      <c r="L64" s="33">
        <v>136.281783187456</v>
      </c>
      <c r="M64" s="306">
        <v>176.64087420146095</v>
      </c>
      <c r="N64" s="306">
        <v>47.224742207266885</v>
      </c>
      <c r="O64" s="117">
        <v>0.1751693655091584</v>
      </c>
      <c r="P64" s="117"/>
      <c r="Q64" s="40"/>
      <c r="R64" s="41"/>
      <c r="S64" s="89"/>
    </row>
    <row r="65" spans="3:19">
      <c r="C65" s="5" t="s">
        <v>182</v>
      </c>
      <c r="D65" s="33">
        <v>1.2310000000000001</v>
      </c>
      <c r="E65" s="33">
        <v>5.6779999999999999</v>
      </c>
      <c r="F65" s="33">
        <v>3.8358888270678015</v>
      </c>
      <c r="G65" s="33">
        <v>9.896026298885408</v>
      </c>
      <c r="H65" s="33">
        <v>15.695103421545486</v>
      </c>
      <c r="I65" s="33">
        <v>22.921243779575953</v>
      </c>
      <c r="J65" s="33">
        <v>7.4479864570701837</v>
      </c>
      <c r="K65" s="33">
        <v>18.806000000000001</v>
      </c>
      <c r="L65" s="33">
        <v>28.09941211296589</v>
      </c>
      <c r="M65" s="306">
        <v>36.41435335562867</v>
      </c>
      <c r="N65" s="306">
        <v>8.2195920692772031</v>
      </c>
      <c r="O65" s="117">
        <v>0.10359922331418225</v>
      </c>
      <c r="P65" s="117"/>
      <c r="Q65" s="71"/>
      <c r="R65" s="41"/>
      <c r="S65" s="65"/>
    </row>
    <row r="66" spans="3:19">
      <c r="C66" s="5" t="s">
        <v>183</v>
      </c>
      <c r="D66" s="33">
        <v>0</v>
      </c>
      <c r="E66" s="33">
        <v>1.1176351200000062E-4</v>
      </c>
      <c r="F66" s="33">
        <v>1.1176351200000062E-4</v>
      </c>
      <c r="G66" s="33">
        <v>-1.8271922780104474E-3</v>
      </c>
      <c r="H66" s="33">
        <v>-1.3616916060104438E-3</v>
      </c>
      <c r="I66" s="33">
        <v>1.6686465356403582E-3</v>
      </c>
      <c r="J66" s="33">
        <v>-7.8638364000000772E-4</v>
      </c>
      <c r="K66" s="33">
        <v>0</v>
      </c>
      <c r="L66" s="33">
        <v>2.0451932078201927E-3</v>
      </c>
      <c r="M66" s="306">
        <v>2.4758939276403736E-3</v>
      </c>
      <c r="N66" s="306">
        <v>1.4154504560000131E-3</v>
      </c>
      <c r="O66" s="117">
        <v>-2.7999490121640873</v>
      </c>
      <c r="P66" s="117"/>
      <c r="Q66" s="71"/>
      <c r="R66" s="41"/>
      <c r="S66" s="89"/>
    </row>
    <row r="67" spans="3:19">
      <c r="C67" s="154" t="s">
        <v>184</v>
      </c>
      <c r="D67" s="155">
        <v>26.645</v>
      </c>
      <c r="E67" s="155">
        <v>42.426999999999992</v>
      </c>
      <c r="F67" s="155">
        <v>18.416565794068507</v>
      </c>
      <c r="G67" s="155">
        <v>44.096280448905233</v>
      </c>
      <c r="H67" s="155">
        <v>72.141173562734807</v>
      </c>
      <c r="I67" s="155">
        <v>103.02309717136345</v>
      </c>
      <c r="J67" s="155">
        <v>32.737491137307124</v>
      </c>
      <c r="K67" s="155">
        <v>69.031999999999996</v>
      </c>
      <c r="L67" s="155">
        <v>108.18237107449004</v>
      </c>
      <c r="M67" s="155">
        <v>140.22652084583223</v>
      </c>
      <c r="N67" s="155">
        <v>39.003734687533679</v>
      </c>
      <c r="O67" s="156">
        <v>0.1914087895112293</v>
      </c>
      <c r="P67" s="117"/>
      <c r="Q67" s="40"/>
      <c r="R67" s="41"/>
      <c r="S67" s="89"/>
    </row>
    <row r="68" spans="3:19">
      <c r="C68" s="154" t="s">
        <v>185</v>
      </c>
      <c r="D68" s="155">
        <v>26.811139999999998</v>
      </c>
      <c r="E68" s="155">
        <v>42.593139999999991</v>
      </c>
      <c r="F68" s="155">
        <v>17.957113814068506</v>
      </c>
      <c r="G68" s="155">
        <v>43.710148468905231</v>
      </c>
      <c r="H68" s="155">
        <v>73.594479022734802</v>
      </c>
      <c r="I68" s="155">
        <v>107.43392519136344</v>
      </c>
      <c r="J68" s="155">
        <v>32.737491137307124</v>
      </c>
      <c r="K68" s="155">
        <v>67.94</v>
      </c>
      <c r="L68" s="155">
        <v>106.78237107449003</v>
      </c>
      <c r="M68" s="155">
        <v>139.11492084583222</v>
      </c>
      <c r="N68" s="155">
        <v>39.003734687533679</v>
      </c>
      <c r="O68" s="156">
        <v>0.1914087895112293</v>
      </c>
      <c r="P68" s="117"/>
      <c r="R68" s="41"/>
      <c r="S68" s="89"/>
    </row>
    <row r="69" spans="3:19">
      <c r="C69" s="5"/>
      <c r="D69" s="122"/>
      <c r="E69" s="122"/>
      <c r="F69" s="122"/>
      <c r="G69" s="122"/>
      <c r="H69" s="122"/>
      <c r="I69" s="121"/>
      <c r="J69" s="121"/>
      <c r="K69" s="121">
        <f>K56-J56</f>
        <v>12.533708175797786</v>
      </c>
      <c r="L69" s="121">
        <f>L56-K56</f>
        <v>14.523338774303561</v>
      </c>
      <c r="M69" s="121">
        <v>16.713898252381163</v>
      </c>
      <c r="N69" s="121"/>
      <c r="O69" s="117"/>
      <c r="P69" s="31"/>
      <c r="R69" s="41"/>
      <c r="S69" s="89"/>
    </row>
    <row r="70" spans="3:19">
      <c r="D70" s="123"/>
      <c r="E70" s="123"/>
      <c r="F70" s="123"/>
      <c r="G70" s="123"/>
      <c r="H70" s="123"/>
      <c r="I70" s="123"/>
      <c r="J70" s="123"/>
      <c r="K70" s="123"/>
      <c r="L70" s="123"/>
      <c r="M70" s="123"/>
      <c r="N70" s="123"/>
      <c r="O70" s="117"/>
      <c r="R70" s="65"/>
      <c r="S70" s="89"/>
    </row>
    <row r="71" spans="3:19">
      <c r="C71" s="125" t="s">
        <v>186</v>
      </c>
      <c r="D71" s="124">
        <v>0.6901114271600145</v>
      </c>
      <c r="E71" s="124">
        <v>1.0988687378539286</v>
      </c>
      <c r="F71" s="124">
        <v>0.47699315081744875</v>
      </c>
      <c r="G71" s="124">
        <v>1.0182835756449629</v>
      </c>
      <c r="H71" s="124">
        <v>1.5536150841922476</v>
      </c>
      <c r="I71" s="124">
        <v>1.9348009189964872</v>
      </c>
      <c r="J71" s="124">
        <v>0.44435748485936211</v>
      </c>
      <c r="K71" s="124">
        <v>0.93572081122949557</v>
      </c>
      <c r="L71" s="124">
        <v>1.4663995831288696</v>
      </c>
      <c r="M71" s="309">
        <v>1.900754343518251</v>
      </c>
      <c r="N71" s="309">
        <v>0.52869113255879918</v>
      </c>
      <c r="O71" s="117">
        <v>0.18978784103553115</v>
      </c>
      <c r="P71" s="38"/>
      <c r="R71" s="41"/>
      <c r="S71" s="89"/>
    </row>
    <row r="72" spans="3:19">
      <c r="C72" s="125" t="s">
        <v>187</v>
      </c>
      <c r="D72" s="124">
        <v>0.69441449011773126</v>
      </c>
      <c r="E72" s="124">
        <v>1.1031718008116453</v>
      </c>
      <c r="F72" s="124">
        <v>0.46509324233070476</v>
      </c>
      <c r="G72" s="124">
        <v>1.0093669085414674</v>
      </c>
      <c r="H72" s="124">
        <v>1.584913123482272</v>
      </c>
      <c r="I72" s="124">
        <v>2.0176374317877528</v>
      </c>
      <c r="J72" s="124">
        <v>0.44435748485936211</v>
      </c>
      <c r="K72" s="124">
        <v>0.92091887696911479</v>
      </c>
      <c r="L72" s="124">
        <v>1.4474227443335095</v>
      </c>
      <c r="M72" s="309">
        <v>1.8856867335147351</v>
      </c>
      <c r="N72" s="309">
        <v>0.52869113255879918</v>
      </c>
      <c r="O72" s="117">
        <v>0.18978784103553115</v>
      </c>
      <c r="P72" s="38"/>
      <c r="R72" s="41"/>
      <c r="S72" s="89"/>
    </row>
    <row r="73" spans="3:19">
      <c r="C73" s="202" t="s">
        <v>188</v>
      </c>
      <c r="D73" s="204">
        <v>0.36156198141230816</v>
      </c>
      <c r="E73" s="203">
        <v>0.5757174023411521</v>
      </c>
      <c r="F73" s="204">
        <v>0.24990542388116152</v>
      </c>
      <c r="G73" s="203">
        <v>0.5977200039670435</v>
      </c>
      <c r="H73" s="204">
        <v>0.97892684011077591</v>
      </c>
      <c r="I73" s="203">
        <v>1.3979821784391417</v>
      </c>
      <c r="J73" s="204">
        <v>0.4442346467281908</v>
      </c>
      <c r="K73" s="203">
        <v>0.93572081122949557</v>
      </c>
      <c r="L73" s="204">
        <v>1.4663995831288696</v>
      </c>
      <c r="M73" s="204">
        <v>1.900754343518251</v>
      </c>
      <c r="N73" s="204">
        <v>0.52869113255879918</v>
      </c>
      <c r="O73" s="156">
        <v>0.19011683679477587</v>
      </c>
      <c r="P73" s="41"/>
      <c r="R73" s="41"/>
      <c r="S73" s="89"/>
    </row>
    <row r="74" spans="3:19">
      <c r="C74" s="202" t="s">
        <v>189</v>
      </c>
      <c r="D74" s="204">
        <v>0.36381643469029057</v>
      </c>
      <c r="E74" s="203">
        <v>0.57797185561913444</v>
      </c>
      <c r="F74" s="204">
        <v>0.24367084447592194</v>
      </c>
      <c r="G74" s="203">
        <v>0.5924860294397627</v>
      </c>
      <c r="H74" s="204">
        <v>0.99864761330330443</v>
      </c>
      <c r="I74" s="203">
        <v>1.4578353485866413</v>
      </c>
      <c r="J74" s="204">
        <v>0.4442346467281908</v>
      </c>
      <c r="K74" s="203">
        <v>0.92091887696911479</v>
      </c>
      <c r="L74" s="204">
        <v>1.4474227443335095</v>
      </c>
      <c r="M74" s="204">
        <v>1.8856867335147351</v>
      </c>
      <c r="N74" s="204">
        <v>0.52869113255879918</v>
      </c>
      <c r="O74" s="156">
        <v>0.19011683679477587</v>
      </c>
      <c r="P74" s="41"/>
    </row>
    <row r="75" spans="3:19">
      <c r="C75" s="62"/>
      <c r="D75" s="41"/>
      <c r="E75" s="41"/>
      <c r="F75" s="41"/>
      <c r="G75" s="41"/>
      <c r="H75" s="41"/>
      <c r="I75" s="41"/>
      <c r="J75" s="41"/>
      <c r="K75" s="41"/>
      <c r="L75" s="41"/>
      <c r="M75" s="41"/>
      <c r="N75" s="41"/>
      <c r="O75" s="41"/>
      <c r="P75" s="41"/>
    </row>
    <row r="77" spans="3:19">
      <c r="O77" s="71"/>
      <c r="P77" s="71"/>
    </row>
    <row r="78" spans="3:19">
      <c r="C78" s="5" t="s">
        <v>190</v>
      </c>
      <c r="D78" s="86">
        <v>38609707</v>
      </c>
      <c r="E78" s="86">
        <v>38609707</v>
      </c>
      <c r="F78" s="86">
        <v>38609707</v>
      </c>
      <c r="G78" s="86">
        <v>43304519</v>
      </c>
      <c r="H78" s="86">
        <v>46434393.111111112</v>
      </c>
      <c r="I78" s="86">
        <v>53247389</v>
      </c>
      <c r="J78" s="86">
        <v>73673770</v>
      </c>
      <c r="K78" s="86">
        <v>73774142</v>
      </c>
      <c r="L78" s="86">
        <v>73774142</v>
      </c>
      <c r="M78" s="86">
        <v>73774142</v>
      </c>
      <c r="N78" s="86">
        <v>73774142</v>
      </c>
      <c r="O78" s="86"/>
      <c r="P78" s="86"/>
    </row>
    <row r="79" spans="3:19">
      <c r="C79" s="5" t="s">
        <v>191</v>
      </c>
      <c r="D79" s="86">
        <v>73694142</v>
      </c>
      <c r="E79" s="86">
        <v>73694142</v>
      </c>
      <c r="F79" s="86">
        <v>73694142</v>
      </c>
      <c r="G79" s="86">
        <v>73694142</v>
      </c>
      <c r="H79" s="86">
        <v>73694142</v>
      </c>
      <c r="I79" s="86">
        <v>73694142</v>
      </c>
      <c r="J79" s="86">
        <v>73694142</v>
      </c>
      <c r="K79" s="86">
        <v>73774142</v>
      </c>
      <c r="L79" s="86">
        <v>73774142</v>
      </c>
      <c r="M79" s="86">
        <v>73774142</v>
      </c>
      <c r="N79" s="86">
        <v>73774142</v>
      </c>
      <c r="O79" s="86"/>
      <c r="P79" s="86"/>
    </row>
    <row r="83" spans="4:18">
      <c r="J83" s="71"/>
      <c r="N83" s="71"/>
    </row>
    <row r="84" spans="4:18">
      <c r="G84" s="39"/>
      <c r="H84" s="39"/>
      <c r="I84" s="39"/>
      <c r="J84" s="79"/>
      <c r="K84" s="39"/>
      <c r="L84" s="39"/>
      <c r="N84" s="79"/>
      <c r="O84" s="39"/>
    </row>
    <row r="85" spans="4:18">
      <c r="P85" s="80"/>
      <c r="R85" s="83"/>
    </row>
    <row r="86" spans="4:18">
      <c r="P86" s="80"/>
      <c r="R86" s="83"/>
    </row>
    <row r="87" spans="4:18">
      <c r="R87" s="84"/>
    </row>
    <row r="89" spans="4:18">
      <c r="D89" s="17"/>
      <c r="E89" s="17"/>
      <c r="F89" s="17"/>
      <c r="J89" s="80"/>
      <c r="K89" s="80"/>
      <c r="L89" s="80"/>
      <c r="M89" s="80"/>
      <c r="N89" s="80"/>
      <c r="O89" s="80"/>
      <c r="P89" s="80"/>
      <c r="R89" s="83"/>
    </row>
    <row r="90" spans="4:18">
      <c r="D90" s="81"/>
      <c r="E90" s="81"/>
      <c r="F90" s="81"/>
      <c r="R90" s="83"/>
    </row>
    <row r="91" spans="4:18">
      <c r="D91" s="81"/>
      <c r="E91" s="81"/>
      <c r="F91" s="81"/>
      <c r="J91" s="82"/>
      <c r="K91" s="82"/>
      <c r="L91" s="82"/>
      <c r="M91" s="82"/>
      <c r="N91" s="82"/>
      <c r="O91" s="82"/>
      <c r="P91" s="82"/>
      <c r="Q91" s="85"/>
      <c r="R91" s="85"/>
    </row>
    <row r="92" spans="4:18">
      <c r="D92" s="81"/>
      <c r="E92" s="81"/>
      <c r="F92" s="81"/>
    </row>
    <row r="93" spans="4:18">
      <c r="D93" s="81"/>
      <c r="E93" s="81"/>
      <c r="F93" s="81"/>
    </row>
    <row r="94" spans="4:18">
      <c r="D94" s="81"/>
      <c r="E94" s="81"/>
      <c r="F94" s="81"/>
    </row>
  </sheetData>
  <hyperlinks>
    <hyperlink ref="R6" location="Cover!A1" display="cover" xr:uid="{45CA9202-7EAB-4098-B36F-2B18FD206E10}"/>
  </hyperlinks>
  <pageMargins left="0.25" right="0.25" top="0.75" bottom="0.75" header="0.3" footer="0.3"/>
  <pageSetup paperSize="9" scale="55" fitToHeight="0" orientation="landscape" r:id="rId1"/>
  <rowBreaks count="1" manualBreakCount="1">
    <brk id="39"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15218-6B3E-4CFA-AAB8-33D26F4CEC02}">
  <sheetPr codeName="Sheet8">
    <tabColor theme="5"/>
    <pageSetUpPr fitToPage="1"/>
  </sheetPr>
  <dimension ref="D1:T60"/>
  <sheetViews>
    <sheetView view="pageBreakPreview" topLeftCell="B1" zoomScaleNormal="85" zoomScaleSheetLayoutView="100" workbookViewId="0">
      <pane xSplit="3" ySplit="7" topLeftCell="E8" activePane="bottomRight" state="frozen"/>
      <selection activeCell="F43" sqref="F43"/>
      <selection pane="topRight" activeCell="F43" sqref="F43"/>
      <selection pane="bottomLeft" activeCell="F43" sqref="F43"/>
      <selection pane="bottomRight" activeCell="I28" sqref="I28"/>
    </sheetView>
  </sheetViews>
  <sheetFormatPr defaultColWidth="9.140625" defaultRowHeight="15"/>
  <cols>
    <col min="1" max="1" width="5.42578125" style="1" customWidth="1"/>
    <col min="2" max="2" width="6.5703125" style="1" customWidth="1"/>
    <col min="3" max="3" width="4.7109375" style="1" customWidth="1"/>
    <col min="4" max="4" width="35.7109375" style="1" customWidth="1"/>
    <col min="5" max="6" width="15.28515625" style="1" customWidth="1"/>
    <col min="7" max="7" width="14.140625" style="1" customWidth="1"/>
    <col min="8" max="8" width="15.28515625" style="1" customWidth="1"/>
    <col min="9" max="15" width="14.42578125" style="1" customWidth="1"/>
    <col min="16" max="16" width="3.5703125" style="1" customWidth="1"/>
    <col min="17" max="19" width="9.140625" style="1"/>
    <col min="20" max="20" width="18" style="1" bestFit="1" customWidth="1"/>
    <col min="21" max="16384" width="9.140625" style="1"/>
  </cols>
  <sheetData>
    <row r="1" spans="4:20" ht="18.75" customHeight="1">
      <c r="D1" s="13"/>
      <c r="E1" s="13"/>
      <c r="F1" s="13"/>
      <c r="G1" s="13"/>
      <c r="H1" s="13"/>
      <c r="I1" s="13"/>
      <c r="J1" s="13"/>
      <c r="K1" s="13"/>
      <c r="L1" s="13"/>
      <c r="M1" s="13"/>
      <c r="N1" s="13"/>
      <c r="O1" s="13"/>
    </row>
    <row r="2" spans="4:20" ht="15.75" customHeight="1">
      <c r="D2" s="13"/>
      <c r="E2" s="13"/>
      <c r="F2" s="13"/>
      <c r="G2" s="13"/>
      <c r="H2" s="13"/>
      <c r="I2" s="13"/>
      <c r="J2" s="13"/>
      <c r="K2" s="13"/>
      <c r="L2" s="13"/>
      <c r="M2" s="13"/>
      <c r="N2" s="13"/>
      <c r="O2" s="13"/>
    </row>
    <row r="3" spans="4:20">
      <c r="D3" s="13"/>
      <c r="E3" s="13"/>
      <c r="F3" s="13"/>
      <c r="G3" s="13"/>
      <c r="H3" s="13"/>
      <c r="I3" s="13"/>
      <c r="J3" s="13"/>
      <c r="K3" s="13"/>
      <c r="L3" s="13"/>
      <c r="M3" s="13"/>
      <c r="N3" s="13"/>
      <c r="O3" s="13"/>
    </row>
    <row r="4" spans="4:20" ht="23.25" customHeight="1">
      <c r="D4" s="9"/>
      <c r="E4" s="9"/>
      <c r="F4" s="9"/>
      <c r="G4" s="9"/>
      <c r="H4" s="9"/>
      <c r="I4" s="9"/>
      <c r="J4" s="9"/>
      <c r="K4" s="9"/>
      <c r="L4" s="9"/>
      <c r="M4" s="9"/>
      <c r="N4" s="9"/>
      <c r="O4" s="9"/>
    </row>
    <row r="5" spans="4:20" ht="23.25" customHeight="1">
      <c r="D5" s="9" t="s">
        <v>15</v>
      </c>
      <c r="E5" s="9"/>
      <c r="F5" s="9"/>
      <c r="G5" s="9"/>
      <c r="H5" s="9"/>
      <c r="I5" s="9"/>
      <c r="J5" s="9"/>
      <c r="K5" s="9"/>
      <c r="L5" s="9"/>
      <c r="M5" s="9"/>
      <c r="N5" s="9"/>
      <c r="O5" s="9"/>
      <c r="Q5" s="28"/>
    </row>
    <row r="6" spans="4:20" ht="23.25" customHeight="1">
      <c r="D6" s="9"/>
      <c r="E6" s="9"/>
      <c r="F6" s="9"/>
      <c r="G6" s="9"/>
      <c r="H6" s="9"/>
      <c r="I6" s="9"/>
      <c r="J6" s="9"/>
      <c r="K6" s="9"/>
      <c r="L6" s="9"/>
      <c r="M6" s="9"/>
      <c r="N6" s="9"/>
      <c r="O6" s="9"/>
      <c r="Q6" s="153" t="s">
        <v>95</v>
      </c>
    </row>
    <row r="7" spans="4:20">
      <c r="D7" s="158" t="s">
        <v>9</v>
      </c>
      <c r="E7" s="157" t="s">
        <v>0</v>
      </c>
      <c r="F7" s="157" t="s">
        <v>1</v>
      </c>
      <c r="G7" s="157" t="s">
        <v>2</v>
      </c>
      <c r="H7" s="157" t="s">
        <v>3</v>
      </c>
      <c r="I7" s="157" t="s">
        <v>4</v>
      </c>
      <c r="J7" s="157" t="s">
        <v>99</v>
      </c>
      <c r="K7" s="157" t="s">
        <v>196</v>
      </c>
      <c r="L7" s="157" t="s">
        <v>203</v>
      </c>
      <c r="M7" s="157" t="s">
        <v>276</v>
      </c>
      <c r="N7" s="157" t="s">
        <v>281</v>
      </c>
      <c r="O7" s="157" t="s">
        <v>290</v>
      </c>
    </row>
    <row r="8" spans="4:20" s="14" customFormat="1">
      <c r="D8" s="14" t="s">
        <v>16</v>
      </c>
    </row>
    <row r="9" spans="4:20" ht="20.100000000000001" customHeight="1">
      <c r="D9" s="159" t="s">
        <v>11</v>
      </c>
      <c r="E9" s="15">
        <v>12.547999979999993</v>
      </c>
      <c r="F9" s="15">
        <v>19.571558775975774</v>
      </c>
      <c r="G9" s="15">
        <v>26.471829769999996</v>
      </c>
      <c r="H9" s="15">
        <v>32.845983849999996</v>
      </c>
      <c r="I9" s="15">
        <v>38.356173764401902</v>
      </c>
      <c r="J9" s="15">
        <v>43.750129651730759</v>
      </c>
      <c r="K9" s="15">
        <v>47.05327664202715</v>
      </c>
      <c r="L9" s="15">
        <v>51.382836187775801</v>
      </c>
      <c r="M9" s="15">
        <v>54.528785760197039</v>
      </c>
      <c r="N9" s="15">
        <v>54.264955110000017</v>
      </c>
      <c r="O9" s="15">
        <v>55.336348399999991</v>
      </c>
      <c r="P9" s="42"/>
      <c r="Q9" s="15"/>
      <c r="R9" s="300"/>
      <c r="T9" s="31"/>
    </row>
    <row r="10" spans="4:20" ht="20.100000000000001" customHeight="1">
      <c r="D10" s="159" t="s">
        <v>18</v>
      </c>
      <c r="E10" s="15">
        <v>1.8969744899999998</v>
      </c>
      <c r="F10" s="15">
        <v>2.6877707600000011</v>
      </c>
      <c r="G10" s="15">
        <v>3.2147085099999999</v>
      </c>
      <c r="H10" s="15">
        <v>3.9827984400000003</v>
      </c>
      <c r="I10" s="15">
        <v>4.9333081299999995</v>
      </c>
      <c r="J10" s="15">
        <v>6.1595138999999985</v>
      </c>
      <c r="K10" s="15">
        <v>6.3962447899999999</v>
      </c>
      <c r="L10" s="15">
        <v>6.1396382799999989</v>
      </c>
      <c r="M10" s="15">
        <v>5.9635378700000015</v>
      </c>
      <c r="N10" s="15">
        <v>6.3298319800000051</v>
      </c>
      <c r="O10" s="15">
        <v>7.0430015199999998</v>
      </c>
      <c r="P10" s="42"/>
      <c r="Q10" s="15"/>
      <c r="R10" s="300"/>
      <c r="T10" s="31"/>
    </row>
    <row r="11" spans="4:20" ht="20.100000000000001" customHeight="1">
      <c r="D11" s="159" t="s">
        <v>12</v>
      </c>
      <c r="E11" s="15">
        <v>-0.18984126999999995</v>
      </c>
      <c r="F11" s="15">
        <v>-0.18273855000000006</v>
      </c>
      <c r="G11" s="15">
        <v>-0.18004234</v>
      </c>
      <c r="H11" s="15">
        <v>-0.17714062000000005</v>
      </c>
      <c r="I11" s="15">
        <v>-0.17575146999999991</v>
      </c>
      <c r="J11" s="15">
        <v>-0.22948323000000004</v>
      </c>
      <c r="K11" s="15">
        <v>-0.18227960000000001</v>
      </c>
      <c r="L11" s="15">
        <v>-0.17785501999999995</v>
      </c>
      <c r="M11" s="15">
        <v>-0.17670088000000006</v>
      </c>
      <c r="N11" s="15">
        <v>-0.19467382</v>
      </c>
      <c r="O11" s="15">
        <v>-0.19842962</v>
      </c>
      <c r="P11" s="42"/>
      <c r="Q11" s="15"/>
      <c r="R11" s="300"/>
      <c r="T11" s="31"/>
    </row>
    <row r="12" spans="4:20" ht="20.100000000000001" customHeight="1">
      <c r="D12" s="159" t="s">
        <v>13</v>
      </c>
      <c r="E12" s="15">
        <v>-0.66250259</v>
      </c>
      <c r="F12" s="15">
        <v>-1.0258176799999994</v>
      </c>
      <c r="G12" s="15">
        <v>-2.6984481200000001</v>
      </c>
      <c r="H12" s="15">
        <v>-5.3780811100000001</v>
      </c>
      <c r="I12" s="15">
        <v>-7.9600590100000037</v>
      </c>
      <c r="J12" s="15">
        <v>-9.4286695999999992</v>
      </c>
      <c r="K12" s="15">
        <v>-10.705865230000001</v>
      </c>
      <c r="L12" s="15">
        <v>-13.34757973</v>
      </c>
      <c r="M12" s="15">
        <v>-15.563726910000007</v>
      </c>
      <c r="N12" s="15">
        <v>-15.868469760000004</v>
      </c>
      <c r="O12" s="15">
        <v>-15.844244109999996</v>
      </c>
      <c r="P12" s="42"/>
      <c r="Q12" s="15"/>
      <c r="R12" s="300"/>
      <c r="T12" s="31"/>
    </row>
    <row r="13" spans="4:20" ht="20.100000000000001" customHeight="1">
      <c r="D13" s="159" t="s">
        <v>19</v>
      </c>
      <c r="E13" s="15">
        <v>0.19654831999999983</v>
      </c>
      <c r="F13" s="15">
        <v>0.61246116549340557</v>
      </c>
      <c r="G13" s="15">
        <v>0.83101839000000022</v>
      </c>
      <c r="H13" s="15">
        <v>2.1503087399999994</v>
      </c>
      <c r="I13" s="15">
        <v>3.0123841818697246</v>
      </c>
      <c r="J13" s="15">
        <v>3.008110106376515</v>
      </c>
      <c r="K13" s="15">
        <v>1.9124900185764502</v>
      </c>
      <c r="L13" s="15">
        <v>3.0140789814235505</v>
      </c>
      <c r="M13" s="15">
        <v>4.8557687600000019</v>
      </c>
      <c r="N13" s="15">
        <v>4.2325426476549985</v>
      </c>
      <c r="O13" s="15">
        <v>3.1641643201399994</v>
      </c>
      <c r="P13" s="42"/>
      <c r="Q13" s="15"/>
      <c r="R13" s="300"/>
      <c r="T13" s="31"/>
    </row>
    <row r="14" spans="4:20" ht="20.100000000000001" customHeight="1">
      <c r="D14" s="159" t="s">
        <v>20</v>
      </c>
      <c r="E14" s="15">
        <v>0</v>
      </c>
      <c r="F14" s="15">
        <v>-0.27575342999999997</v>
      </c>
      <c r="G14" s="15">
        <v>-0.36616438000000001</v>
      </c>
      <c r="H14" s="15">
        <v>0</v>
      </c>
      <c r="I14" s="15">
        <v>0</v>
      </c>
      <c r="J14" s="15">
        <v>0</v>
      </c>
      <c r="K14" s="15">
        <v>0</v>
      </c>
      <c r="L14" s="15">
        <v>0</v>
      </c>
      <c r="M14" s="15">
        <v>0</v>
      </c>
      <c r="N14" s="15">
        <v>0</v>
      </c>
      <c r="O14" s="15">
        <v>0</v>
      </c>
      <c r="P14" s="42"/>
      <c r="Q14" s="15"/>
      <c r="R14" s="300"/>
      <c r="T14" s="31"/>
    </row>
    <row r="15" spans="4:20" s="14" customFormat="1" ht="20.100000000000001" customHeight="1">
      <c r="D15" s="154" t="s">
        <v>21</v>
      </c>
      <c r="E15" s="155">
        <v>13.789178929999991</v>
      </c>
      <c r="F15" s="155">
        <v>21.387481041469179</v>
      </c>
      <c r="G15" s="155">
        <v>27.272901829999999</v>
      </c>
      <c r="H15" s="155">
        <v>33.423869299999993</v>
      </c>
      <c r="I15" s="155">
        <v>38.256055596271601</v>
      </c>
      <c r="J15" s="155">
        <v>43.259600828107274</v>
      </c>
      <c r="K15" s="155">
        <v>44.473866620603594</v>
      </c>
      <c r="L15" s="155">
        <v>47.011118699199351</v>
      </c>
      <c r="M15" s="155">
        <v>49.60766460019704</v>
      </c>
      <c r="N15" s="155">
        <v>48.764186157655018</v>
      </c>
      <c r="O15" s="155">
        <v>49.500840510139994</v>
      </c>
      <c r="P15" s="42"/>
      <c r="Q15" s="15"/>
      <c r="R15" s="300"/>
    </row>
    <row r="16" spans="4:20" ht="20.100000000000001" customHeight="1">
      <c r="D16" s="160"/>
      <c r="E16" s="77"/>
      <c r="F16" s="77"/>
      <c r="G16" s="77"/>
      <c r="H16" s="77"/>
      <c r="I16" s="77"/>
      <c r="J16" s="77"/>
      <c r="K16" s="77"/>
      <c r="L16" s="77"/>
      <c r="M16" s="77"/>
      <c r="N16" s="77"/>
      <c r="O16" s="77"/>
      <c r="Q16" s="14"/>
      <c r="R16" s="75"/>
    </row>
    <row r="17" spans="4:20" ht="20.100000000000001" customHeight="1">
      <c r="D17" s="159"/>
      <c r="E17" s="15"/>
      <c r="F17" s="15"/>
      <c r="G17" s="15"/>
      <c r="H17" s="15"/>
      <c r="I17" s="15"/>
      <c r="J17" s="15"/>
      <c r="K17" s="15"/>
      <c r="L17" s="15"/>
      <c r="M17" s="15"/>
    </row>
    <row r="18" spans="4:20" ht="20.100000000000001" customHeight="1">
      <c r="D18" s="159"/>
    </row>
    <row r="19" spans="4:20" ht="20.100000000000001" customHeight="1">
      <c r="D19" s="14" t="s">
        <v>26</v>
      </c>
      <c r="E19" s="16"/>
      <c r="F19" s="16"/>
      <c r="G19" s="16"/>
      <c r="H19" s="16"/>
      <c r="I19" s="16"/>
      <c r="J19" s="16"/>
      <c r="K19" s="16"/>
      <c r="L19" s="16"/>
      <c r="M19" s="16"/>
      <c r="N19" s="16"/>
      <c r="O19" s="16"/>
    </row>
    <row r="20" spans="4:20" ht="20.100000000000001" customHeight="1">
      <c r="D20" s="159" t="s">
        <v>17</v>
      </c>
      <c r="E20" s="15">
        <v>2.4811343028099575</v>
      </c>
      <c r="F20" s="15">
        <v>1.9218972254809461</v>
      </c>
      <c r="G20" s="15">
        <v>1.3940741532418492</v>
      </c>
      <c r="H20" s="15">
        <v>1.6185324884666192</v>
      </c>
      <c r="I20" s="15">
        <v>1.9223099486889321</v>
      </c>
      <c r="J20" s="15">
        <v>1.9629948826823629</v>
      </c>
      <c r="K20" s="15">
        <v>2.2055827929917946</v>
      </c>
      <c r="L20" s="15">
        <v>1.8276071276226975</v>
      </c>
      <c r="M20" s="15">
        <v>2.4233277050000015</v>
      </c>
      <c r="N20" s="15">
        <v>3.0094783874999962</v>
      </c>
      <c r="O20" s="15">
        <v>2.5747677600000021</v>
      </c>
      <c r="P20" s="42"/>
      <c r="Q20" s="15"/>
      <c r="R20" s="300"/>
      <c r="T20" s="15"/>
    </row>
    <row r="21" spans="4:20" ht="20.100000000000001" customHeight="1">
      <c r="D21" s="159" t="s">
        <v>27</v>
      </c>
      <c r="E21" s="15">
        <v>1.7149361300000008</v>
      </c>
      <c r="F21" s="15">
        <v>2.1979737699999999</v>
      </c>
      <c r="G21" s="15">
        <v>2.3035007600000004</v>
      </c>
      <c r="H21" s="15">
        <v>2.380081989999999</v>
      </c>
      <c r="I21" s="15">
        <v>2.9617728900000007</v>
      </c>
      <c r="J21" s="15">
        <v>3.0246838600000014</v>
      </c>
      <c r="K21" s="15">
        <v>3.2207147500000004</v>
      </c>
      <c r="L21" s="15">
        <v>3.0342716300000006</v>
      </c>
      <c r="M21" s="15">
        <v>3.2958277500000017</v>
      </c>
      <c r="N21" s="15">
        <v>3.5860615299999985</v>
      </c>
      <c r="O21" s="15">
        <v>3.8550088599999994</v>
      </c>
      <c r="P21" s="42"/>
      <c r="Q21" s="15"/>
      <c r="R21" s="40"/>
      <c r="T21" s="15"/>
    </row>
    <row r="22" spans="4:20" ht="20.100000000000001" customHeight="1">
      <c r="D22" s="159" t="s">
        <v>28</v>
      </c>
      <c r="E22" s="15">
        <v>1.0552720386125647</v>
      </c>
      <c r="F22" s="15">
        <v>1.3674078415073931</v>
      </c>
      <c r="G22" s="15">
        <v>1.7049222966082451</v>
      </c>
      <c r="H22" s="15">
        <v>1.7884387984805115</v>
      </c>
      <c r="I22" s="15">
        <v>1.6712828627035607</v>
      </c>
      <c r="J22" s="15">
        <v>2.0192035243590869</v>
      </c>
      <c r="K22" s="15">
        <v>2.2091190441887782</v>
      </c>
      <c r="L22" s="15">
        <v>2.0524309289393594</v>
      </c>
      <c r="M22" s="15">
        <v>1.9489219459993263</v>
      </c>
      <c r="N22" s="15">
        <v>2.875767113697937</v>
      </c>
      <c r="O22" s="15">
        <v>2.8401475879368325</v>
      </c>
      <c r="P22" s="42"/>
      <c r="Q22" s="15"/>
      <c r="R22" s="40"/>
      <c r="T22" s="15"/>
    </row>
    <row r="23" spans="4:20" ht="20.100000000000001" customHeight="1">
      <c r="D23" s="159" t="s">
        <v>29</v>
      </c>
      <c r="E23" s="15">
        <v>0.56121363999999985</v>
      </c>
      <c r="F23" s="15">
        <v>0.23893280023616237</v>
      </c>
      <c r="G23" s="15">
        <v>0.582110400000029</v>
      </c>
      <c r="H23" s="15">
        <v>0.66474927599997091</v>
      </c>
      <c r="I23" s="15">
        <v>0.60162418000000017</v>
      </c>
      <c r="J23" s="15">
        <v>0.8119817134755194</v>
      </c>
      <c r="K23" s="15">
        <v>0.88664969000000005</v>
      </c>
      <c r="L23" s="15">
        <v>0.89730760284</v>
      </c>
      <c r="M23" s="15">
        <v>0.96076135272239171</v>
      </c>
      <c r="N23" s="15">
        <v>0.9792891047544896</v>
      </c>
      <c r="O23" s="15">
        <v>1.3525029583358414</v>
      </c>
      <c r="P23" s="42"/>
      <c r="Q23" s="15"/>
      <c r="R23" s="300"/>
      <c r="T23" s="15"/>
    </row>
    <row r="24" spans="4:20" ht="20.100000000000001" customHeight="1">
      <c r="D24" s="159" t="s">
        <v>12</v>
      </c>
      <c r="E24" s="15">
        <v>0.70422137131628926</v>
      </c>
      <c r="F24" s="15">
        <v>0.9789683137506735</v>
      </c>
      <c r="G24" s="15">
        <v>0.80927808014987512</v>
      </c>
      <c r="H24" s="15">
        <v>1.0800576102267758</v>
      </c>
      <c r="I24" s="15">
        <v>1.0610048330031123</v>
      </c>
      <c r="J24" s="15">
        <v>1.7561650032663216</v>
      </c>
      <c r="K24" s="15">
        <v>1.2916070957584251</v>
      </c>
      <c r="L24" s="15">
        <v>1.4942120172713276</v>
      </c>
      <c r="M24" s="15">
        <v>1.5220320030916952</v>
      </c>
      <c r="N24" s="15">
        <v>1.6112979153076692</v>
      </c>
      <c r="O24" s="15">
        <v>1.4960075785587508</v>
      </c>
      <c r="P24" s="42"/>
      <c r="Q24" s="15"/>
      <c r="R24" s="40"/>
      <c r="T24" s="15"/>
    </row>
    <row r="25" spans="4:20">
      <c r="D25" s="154" t="s">
        <v>272</v>
      </c>
      <c r="E25" s="155">
        <v>6.5167774827388127</v>
      </c>
      <c r="F25" s="155">
        <v>6.7051799509751753</v>
      </c>
      <c r="G25" s="155">
        <v>6.7938856899999989</v>
      </c>
      <c r="H25" s="155">
        <v>7.5318601631738762</v>
      </c>
      <c r="I25" s="155">
        <v>8.2179947143956049</v>
      </c>
      <c r="J25" s="155">
        <v>9.5750289837832927</v>
      </c>
      <c r="K25" s="155">
        <v>9.8136733729390002</v>
      </c>
      <c r="L25" s="155">
        <v>9.3058293066733846</v>
      </c>
      <c r="M25" s="155">
        <v>10.150870756813417</v>
      </c>
      <c r="N25" s="155">
        <v>12.06189405126009</v>
      </c>
      <c r="O25" s="155">
        <v>12.118434744831429</v>
      </c>
      <c r="P25" s="42"/>
      <c r="R25" s="65"/>
      <c r="T25" s="15"/>
    </row>
    <row r="26" spans="4:20">
      <c r="D26" s="160"/>
      <c r="E26" s="161"/>
      <c r="F26" s="161"/>
      <c r="G26" s="161"/>
      <c r="H26" s="161"/>
      <c r="I26" s="161"/>
      <c r="J26" s="161"/>
      <c r="K26" s="77"/>
      <c r="L26" s="77"/>
      <c r="M26" s="77"/>
      <c r="N26" s="77"/>
      <c r="O26" s="77"/>
    </row>
    <row r="28" spans="4:20">
      <c r="R28" s="15"/>
    </row>
    <row r="29" spans="4:20">
      <c r="R29" s="15"/>
    </row>
    <row r="30" spans="4:20">
      <c r="F30" s="16"/>
      <c r="R30" s="15"/>
    </row>
    <row r="31" spans="4:20">
      <c r="F31" s="16"/>
      <c r="J31" s="15"/>
      <c r="K31" s="15"/>
      <c r="L31" s="15"/>
      <c r="M31" s="15"/>
      <c r="N31" s="15"/>
      <c r="O31" s="15"/>
      <c r="P31" s="65"/>
      <c r="R31" s="15"/>
    </row>
    <row r="32" spans="4:20">
      <c r="F32" s="16"/>
      <c r="J32" s="15"/>
      <c r="K32" s="15"/>
      <c r="L32" s="15"/>
      <c r="M32" s="15"/>
      <c r="N32" s="15"/>
      <c r="O32" s="15"/>
      <c r="P32" s="65"/>
      <c r="R32" s="15"/>
    </row>
    <row r="33" spans="4:18">
      <c r="F33" s="16"/>
      <c r="J33" s="15"/>
      <c r="K33" s="15"/>
      <c r="L33" s="15"/>
      <c r="M33" s="15"/>
      <c r="N33" s="15"/>
      <c r="O33" s="15"/>
      <c r="P33" s="65"/>
      <c r="R33" s="15"/>
    </row>
    <row r="34" spans="4:18">
      <c r="F34" s="16"/>
      <c r="J34" s="15"/>
      <c r="K34" s="15"/>
      <c r="L34" s="15"/>
      <c r="M34" s="15"/>
      <c r="N34" s="15"/>
      <c r="O34" s="15"/>
      <c r="P34" s="65"/>
    </row>
    <row r="35" spans="4:18">
      <c r="F35" s="16"/>
      <c r="J35" s="15"/>
      <c r="K35" s="15"/>
      <c r="L35" s="15"/>
      <c r="M35" s="15"/>
      <c r="N35" s="15"/>
      <c r="O35" s="15"/>
      <c r="P35" s="65"/>
    </row>
    <row r="36" spans="4:18">
      <c r="J36" s="15"/>
      <c r="K36" s="15"/>
      <c r="L36" s="15"/>
      <c r="M36" s="15"/>
      <c r="N36" s="15"/>
      <c r="O36" s="15"/>
    </row>
    <row r="37" spans="4:18">
      <c r="L37" s="15"/>
      <c r="M37" s="15"/>
      <c r="N37" s="15"/>
      <c r="O37" s="15"/>
    </row>
    <row r="40" spans="4:18">
      <c r="D40" s="110"/>
      <c r="E40" s="111"/>
      <c r="F40" s="111"/>
      <c r="G40" s="111"/>
      <c r="H40" s="111"/>
      <c r="I40" s="111"/>
      <c r="J40" s="111"/>
      <c r="K40" s="111"/>
      <c r="L40" s="111"/>
      <c r="M40" s="111"/>
      <c r="N40" s="111"/>
      <c r="O40" s="111"/>
    </row>
    <row r="41" spans="4:18">
      <c r="D41" s="112"/>
      <c r="E41" s="113"/>
      <c r="F41" s="113"/>
      <c r="G41" s="113"/>
      <c r="H41" s="113"/>
      <c r="I41" s="113"/>
      <c r="J41" s="113"/>
      <c r="K41" s="113"/>
      <c r="L41" s="113"/>
      <c r="M41" s="113"/>
      <c r="N41" s="113"/>
      <c r="O41" s="113"/>
    </row>
    <row r="42" spans="4:18">
      <c r="D42" s="112"/>
      <c r="E42" s="113"/>
      <c r="F42" s="113"/>
      <c r="G42" s="113"/>
      <c r="H42" s="113"/>
      <c r="I42" s="113"/>
      <c r="J42" s="113"/>
      <c r="K42" s="113"/>
      <c r="L42" s="113"/>
      <c r="M42" s="113"/>
      <c r="N42" s="113"/>
      <c r="O42" s="113"/>
    </row>
    <row r="43" spans="4:18">
      <c r="E43" s="109"/>
      <c r="F43" s="109"/>
      <c r="G43" s="109"/>
      <c r="H43" s="109"/>
      <c r="I43" s="109"/>
      <c r="J43" s="109"/>
      <c r="K43" s="109"/>
      <c r="L43" s="109"/>
      <c r="M43" s="109"/>
      <c r="N43" s="109"/>
      <c r="O43" s="109"/>
    </row>
    <row r="45" spans="4:18">
      <c r="D45" s="112"/>
      <c r="E45" s="113"/>
      <c r="F45" s="113"/>
      <c r="G45" s="113"/>
      <c r="H45" s="113"/>
      <c r="I45" s="113"/>
      <c r="J45" s="113"/>
      <c r="K45" s="113"/>
      <c r="L45" s="113"/>
      <c r="M45" s="113"/>
      <c r="N45" s="113"/>
      <c r="O45" s="113"/>
    </row>
    <row r="46" spans="4:18">
      <c r="D46" s="112"/>
      <c r="E46" s="113"/>
      <c r="F46" s="113"/>
      <c r="G46" s="113"/>
      <c r="H46" s="113"/>
      <c r="I46" s="113"/>
      <c r="J46" s="113"/>
      <c r="K46" s="113"/>
      <c r="L46" s="113"/>
      <c r="M46" s="113"/>
      <c r="N46" s="113"/>
      <c r="O46" s="113"/>
    </row>
    <row r="47" spans="4:18">
      <c r="D47" s="114"/>
      <c r="E47" s="115"/>
      <c r="F47" s="115"/>
      <c r="G47" s="115"/>
      <c r="H47" s="115"/>
      <c r="I47" s="115"/>
      <c r="J47" s="115"/>
      <c r="K47" s="115"/>
      <c r="L47" s="115"/>
      <c r="M47" s="115"/>
      <c r="N47" s="115"/>
      <c r="O47" s="115"/>
    </row>
    <row r="51" spans="10:15">
      <c r="J51" s="109"/>
      <c r="K51" s="109"/>
      <c r="L51" s="109"/>
      <c r="M51" s="109"/>
      <c r="N51" s="109"/>
      <c r="O51" s="109"/>
    </row>
    <row r="52" spans="10:15">
      <c r="J52" s="109"/>
      <c r="K52" s="109"/>
      <c r="L52" s="109"/>
      <c r="M52" s="109"/>
      <c r="N52" s="109"/>
      <c r="O52" s="109"/>
    </row>
    <row r="53" spans="10:15">
      <c r="J53" s="109"/>
      <c r="K53" s="109"/>
      <c r="L53" s="109"/>
      <c r="M53" s="109"/>
      <c r="N53" s="109"/>
      <c r="O53" s="109"/>
    </row>
    <row r="57" spans="10:15">
      <c r="J57" s="31"/>
      <c r="K57" s="31"/>
      <c r="L57" s="31"/>
      <c r="M57" s="31"/>
      <c r="N57" s="31"/>
      <c r="O57" s="31"/>
    </row>
    <row r="58" spans="10:15">
      <c r="J58" s="31"/>
      <c r="K58" s="31"/>
      <c r="L58" s="31"/>
      <c r="M58" s="31"/>
      <c r="N58" s="31"/>
      <c r="O58" s="31"/>
    </row>
    <row r="59" spans="10:15">
      <c r="J59" s="31"/>
      <c r="K59" s="31"/>
      <c r="L59" s="31"/>
      <c r="M59" s="31"/>
      <c r="N59" s="31"/>
      <c r="O59" s="31"/>
    </row>
    <row r="60" spans="10:15">
      <c r="J60" s="31"/>
      <c r="K60" s="31"/>
      <c r="L60" s="31"/>
      <c r="M60" s="31"/>
      <c r="N60" s="31"/>
      <c r="O60" s="31"/>
    </row>
  </sheetData>
  <hyperlinks>
    <hyperlink ref="Q6" location="Cover!A1" display="cover" xr:uid="{A90F2D66-7894-4F57-B570-6EADCE7D5FC6}"/>
  </hyperlinks>
  <pageMargins left="0.7" right="0.7" top="0.75" bottom="0.75" header="0.3" footer="0.3"/>
  <pageSetup paperSize="9" scale="6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CC41F-CB98-4343-A545-2CE72FF6C26C}">
  <sheetPr codeName="Sheet9">
    <tabColor theme="5"/>
    <pageSetUpPr fitToPage="1"/>
  </sheetPr>
  <dimension ref="C1:AR86"/>
  <sheetViews>
    <sheetView view="pageBreakPreview" zoomScale="85" zoomScaleNormal="85" zoomScaleSheetLayoutView="85" workbookViewId="0">
      <pane ySplit="7" topLeftCell="A8" activePane="bottomLeft" state="frozen"/>
      <selection pane="bottomLeft" activeCell="P6" sqref="P6"/>
    </sheetView>
  </sheetViews>
  <sheetFormatPr defaultColWidth="9.140625" defaultRowHeight="15"/>
  <cols>
    <col min="1" max="1" width="5.42578125" style="1" customWidth="1"/>
    <col min="2" max="2" width="4.7109375" style="1" customWidth="1"/>
    <col min="3" max="3" width="35.7109375" style="1" customWidth="1"/>
    <col min="4" max="7" width="12.28515625" style="17" customWidth="1"/>
    <col min="8" max="8" width="12.7109375" style="17" bestFit="1" customWidth="1"/>
    <col min="9" max="10" width="12.7109375" style="17" customWidth="1"/>
    <col min="11" max="14" width="11" style="17" customWidth="1"/>
    <col min="15" max="15" width="4.140625" style="1" customWidth="1"/>
    <col min="16" max="16" width="20.7109375" style="1" bestFit="1" customWidth="1"/>
    <col min="17" max="17" width="9.85546875" style="1" bestFit="1" customWidth="1"/>
    <col min="18" max="18" width="21.5703125" style="1" bestFit="1" customWidth="1"/>
    <col min="19" max="19" width="11.140625" style="1" bestFit="1" customWidth="1"/>
    <col min="20" max="16384" width="9.140625" style="1"/>
  </cols>
  <sheetData>
    <row r="1" spans="3:23" ht="18.75" customHeight="1">
      <c r="C1" s="13"/>
      <c r="D1" s="68"/>
      <c r="E1" s="68"/>
      <c r="F1" s="68"/>
      <c r="G1" s="68"/>
      <c r="H1" s="68"/>
      <c r="I1" s="68"/>
      <c r="J1" s="68"/>
      <c r="K1" s="68"/>
      <c r="L1" s="68"/>
      <c r="M1" s="68"/>
      <c r="N1" s="68"/>
    </row>
    <row r="2" spans="3:23" ht="15.75" customHeight="1">
      <c r="C2" s="13"/>
      <c r="D2" s="68"/>
      <c r="E2" s="68"/>
      <c r="F2" s="68"/>
      <c r="G2" s="68"/>
      <c r="H2" s="68"/>
      <c r="I2" s="68"/>
      <c r="J2" s="68"/>
      <c r="K2" s="68"/>
      <c r="L2" s="68"/>
      <c r="M2" s="68"/>
      <c r="N2" s="68"/>
    </row>
    <row r="3" spans="3:23">
      <c r="C3" s="13"/>
      <c r="D3" s="68"/>
      <c r="E3" s="69"/>
      <c r="F3" s="69"/>
      <c r="G3" s="69"/>
      <c r="H3" s="69"/>
      <c r="I3" s="69"/>
      <c r="J3" s="69"/>
      <c r="K3" s="69"/>
      <c r="L3" s="69"/>
      <c r="M3" s="69"/>
      <c r="N3" s="69"/>
      <c r="R3" s="79"/>
    </row>
    <row r="4" spans="3:23" ht="23.25" customHeight="1">
      <c r="C4" s="9"/>
      <c r="D4" s="18"/>
      <c r="E4" s="18"/>
      <c r="F4" s="18"/>
      <c r="G4" s="18"/>
      <c r="H4" s="18"/>
      <c r="I4" s="18"/>
      <c r="J4" s="18"/>
      <c r="K4" s="18"/>
      <c r="L4" s="18"/>
      <c r="M4" s="18"/>
      <c r="N4" s="18"/>
      <c r="R4" s="16"/>
    </row>
    <row r="5" spans="3:23" ht="23.25" customHeight="1">
      <c r="C5" s="9" t="s">
        <v>17</v>
      </c>
      <c r="D5" s="18"/>
      <c r="E5" s="18"/>
      <c r="F5" s="18"/>
      <c r="G5" s="18"/>
      <c r="H5" s="18"/>
      <c r="I5" s="18"/>
      <c r="J5" s="18"/>
      <c r="K5" s="18"/>
      <c r="L5" s="18"/>
      <c r="M5" s="18"/>
      <c r="N5" s="18"/>
      <c r="P5" s="28"/>
      <c r="R5" s="16"/>
    </row>
    <row r="6" spans="3:23" ht="23.25" customHeight="1">
      <c r="C6" s="19"/>
      <c r="D6" s="20"/>
      <c r="E6" s="20"/>
      <c r="F6" s="20"/>
      <c r="G6" s="20"/>
      <c r="H6" s="18"/>
      <c r="I6" s="18"/>
      <c r="J6" s="18"/>
      <c r="K6" s="18"/>
      <c r="L6" s="18"/>
      <c r="M6" s="18"/>
      <c r="N6" s="18"/>
      <c r="P6" s="153" t="s">
        <v>95</v>
      </c>
      <c r="R6" s="16"/>
    </row>
    <row r="7" spans="3:23">
      <c r="C7" s="158" t="s">
        <v>9</v>
      </c>
      <c r="D7" s="157" t="s">
        <v>5</v>
      </c>
      <c r="E7" s="157" t="s">
        <v>6</v>
      </c>
      <c r="F7" s="157" t="s">
        <v>2</v>
      </c>
      <c r="G7" s="157" t="s">
        <v>7</v>
      </c>
      <c r="H7" s="157" t="s">
        <v>8</v>
      </c>
      <c r="I7" s="157" t="s">
        <v>97</v>
      </c>
      <c r="J7" s="157" t="s">
        <v>196</v>
      </c>
      <c r="K7" s="157" t="s">
        <v>204</v>
      </c>
      <c r="L7" s="157" t="s">
        <v>275</v>
      </c>
      <c r="M7" s="157" t="s">
        <v>280</v>
      </c>
      <c r="N7" s="157" t="s">
        <v>290</v>
      </c>
      <c r="O7" s="79"/>
      <c r="R7" s="79"/>
    </row>
    <row r="8" spans="3:23" ht="9.75" customHeight="1"/>
    <row r="9" spans="3:23" ht="9.75" customHeight="1">
      <c r="C9" s="159"/>
      <c r="D9" s="162"/>
      <c r="E9" s="8"/>
      <c r="F9" s="8"/>
      <c r="G9" s="8"/>
      <c r="H9" s="8"/>
      <c r="I9" s="8"/>
      <c r="J9" s="8"/>
      <c r="K9" s="8"/>
      <c r="L9" s="8"/>
      <c r="M9" s="8"/>
      <c r="N9" s="8"/>
    </row>
    <row r="10" spans="3:23" ht="20.100000000000001" customHeight="1">
      <c r="C10" s="154" t="s">
        <v>30</v>
      </c>
      <c r="D10" s="163">
        <v>1409.8379399720327</v>
      </c>
      <c r="E10" s="164">
        <v>1693.311828128514</v>
      </c>
      <c r="F10" s="164">
        <v>1872.4236680785643</v>
      </c>
      <c r="G10" s="164">
        <v>2044.4399539806905</v>
      </c>
      <c r="H10" s="165">
        <v>2235.7170894171336</v>
      </c>
      <c r="I10" s="165">
        <v>2458.0230511255054</v>
      </c>
      <c r="J10" s="165">
        <v>2793.0969606793333</v>
      </c>
      <c r="K10" s="165">
        <v>3061.7984174405055</v>
      </c>
      <c r="L10" s="165">
        <v>3306.7412197299991</v>
      </c>
      <c r="M10" s="165">
        <v>3657.4988773663995</v>
      </c>
      <c r="N10" s="165">
        <v>3969.6613734363027</v>
      </c>
      <c r="O10" s="65"/>
      <c r="P10" s="38"/>
      <c r="Q10" s="38"/>
      <c r="R10" s="38"/>
      <c r="S10" s="38"/>
      <c r="T10" s="79"/>
      <c r="U10" s="79"/>
    </row>
    <row r="11" spans="3:23" ht="20.100000000000001" customHeight="1">
      <c r="C11" s="159" t="s">
        <v>22</v>
      </c>
      <c r="D11" s="8">
        <v>635.21005522696919</v>
      </c>
      <c r="E11" s="8">
        <v>766.89390379619499</v>
      </c>
      <c r="F11" s="8">
        <v>830.67841056983298</v>
      </c>
      <c r="G11" s="8">
        <v>894.94088848531794</v>
      </c>
      <c r="H11" s="8">
        <v>1012.3586762903195</v>
      </c>
      <c r="I11" s="8">
        <v>1054.4034073271512</v>
      </c>
      <c r="J11" s="8">
        <v>1265.0937152826657</v>
      </c>
      <c r="K11" s="8">
        <v>1412.4562752015074</v>
      </c>
      <c r="L11" s="8">
        <v>1560.1758596399995</v>
      </c>
      <c r="M11" s="8">
        <v>1717.3009490450011</v>
      </c>
      <c r="N11" s="8">
        <v>1899.2148037483059</v>
      </c>
      <c r="O11" s="65"/>
      <c r="P11" s="65"/>
      <c r="Q11" s="79"/>
      <c r="R11" s="79"/>
      <c r="S11" s="65"/>
      <c r="T11" s="16"/>
      <c r="U11" s="16"/>
    </row>
    <row r="12" spans="3:23" ht="20.100000000000001" customHeight="1">
      <c r="C12" s="159" t="s">
        <v>23</v>
      </c>
      <c r="D12" s="8">
        <v>421.4378039436445</v>
      </c>
      <c r="E12" s="8">
        <v>495.7766242538064</v>
      </c>
      <c r="F12" s="8">
        <v>570.77972126918542</v>
      </c>
      <c r="G12" s="8">
        <v>603.98223912782362</v>
      </c>
      <c r="H12" s="8">
        <v>653.24695422065975</v>
      </c>
      <c r="I12" s="8">
        <v>736.49952325461288</v>
      </c>
      <c r="J12" s="8">
        <v>827.26358679849977</v>
      </c>
      <c r="K12" s="8">
        <v>890.38131265199979</v>
      </c>
      <c r="L12" s="8">
        <v>944.33223655999927</v>
      </c>
      <c r="M12" s="8">
        <v>1049.211314661999</v>
      </c>
      <c r="N12" s="8">
        <v>1143.2154691919993</v>
      </c>
      <c r="O12" s="65"/>
      <c r="P12" s="65"/>
      <c r="Q12" s="79"/>
      <c r="R12" s="79"/>
      <c r="S12" s="79"/>
      <c r="T12" s="79"/>
      <c r="U12" s="79"/>
      <c r="V12" s="79"/>
      <c r="W12" s="79"/>
    </row>
    <row r="13" spans="3:23" ht="20.100000000000001" customHeight="1">
      <c r="C13" s="159" t="s">
        <v>192</v>
      </c>
      <c r="D13" s="8">
        <v>286.71438166938515</v>
      </c>
      <c r="E13" s="8">
        <v>345.91241231999794</v>
      </c>
      <c r="F13" s="8">
        <v>381.80286809098021</v>
      </c>
      <c r="G13" s="8">
        <v>436.58230474685945</v>
      </c>
      <c r="H13" s="8">
        <v>448.93912631901861</v>
      </c>
      <c r="I13" s="8">
        <v>536.22057604991301</v>
      </c>
      <c r="J13" s="8">
        <v>559.03681204785505</v>
      </c>
      <c r="K13" s="8">
        <v>603.39722429699873</v>
      </c>
      <c r="L13" s="8">
        <v>639.49561046999781</v>
      </c>
      <c r="M13" s="8">
        <v>722.92079372599881</v>
      </c>
      <c r="N13" s="8">
        <v>752.83241123599771</v>
      </c>
      <c r="O13" s="65"/>
      <c r="P13" s="65"/>
      <c r="Q13" s="79"/>
      <c r="R13" s="79"/>
      <c r="S13" s="79"/>
      <c r="T13" s="79"/>
      <c r="U13" s="79"/>
      <c r="V13" s="79"/>
      <c r="W13" s="79"/>
    </row>
    <row r="14" spans="3:23" ht="20.100000000000001" customHeight="1">
      <c r="C14" s="159" t="s">
        <v>24</v>
      </c>
      <c r="D14" s="8">
        <v>47.638482055379384</v>
      </c>
      <c r="E14" s="8">
        <v>59.311001956198112</v>
      </c>
      <c r="F14" s="8">
        <v>66.147483340306806</v>
      </c>
      <c r="G14" s="8">
        <v>79.370351294142992</v>
      </c>
      <c r="H14" s="8">
        <v>86.87901227611151</v>
      </c>
      <c r="I14" s="8">
        <v>98.198219040386192</v>
      </c>
      <c r="J14" s="8">
        <v>103.69810244031261</v>
      </c>
      <c r="K14" s="8">
        <v>114.05965673</v>
      </c>
      <c r="L14" s="8">
        <v>121.66891403999999</v>
      </c>
      <c r="M14" s="8">
        <v>132.64080900000008</v>
      </c>
      <c r="N14" s="8">
        <v>142.11131098999999</v>
      </c>
      <c r="O14" s="65"/>
      <c r="P14" s="65"/>
      <c r="Q14" s="79"/>
      <c r="R14" s="79"/>
      <c r="S14" s="79"/>
      <c r="T14" s="79"/>
      <c r="U14" s="79"/>
      <c r="V14" s="79"/>
      <c r="W14" s="79"/>
    </row>
    <row r="15" spans="3:23" ht="20.100000000000001" customHeight="1">
      <c r="C15" s="159" t="s">
        <v>25</v>
      </c>
      <c r="D15" s="8">
        <v>4.5136466833412809</v>
      </c>
      <c r="E15" s="8">
        <v>10.400241689947734</v>
      </c>
      <c r="F15" s="8">
        <v>14.079178121213253</v>
      </c>
      <c r="G15" s="8">
        <v>10.855905694603234</v>
      </c>
      <c r="H15" s="8">
        <v>11.369796124024091</v>
      </c>
      <c r="I15" s="8">
        <v>8.4741828534426222</v>
      </c>
      <c r="J15" s="8">
        <v>11.585994520000002</v>
      </c>
      <c r="K15" s="8">
        <v>10.23978616</v>
      </c>
      <c r="L15" s="8">
        <v>10.676384270000002</v>
      </c>
      <c r="M15" s="8">
        <v>8.5456112599999958</v>
      </c>
      <c r="N15" s="8">
        <v>8.7697076500000009</v>
      </c>
      <c r="O15" s="65"/>
      <c r="P15" s="65"/>
      <c r="Q15" s="79"/>
      <c r="R15" s="79"/>
      <c r="S15" s="79"/>
      <c r="T15" s="79"/>
      <c r="W15" s="16"/>
    </row>
    <row r="16" spans="3:23" ht="20.100000000000001" customHeight="1">
      <c r="C16" s="159" t="s">
        <v>12</v>
      </c>
      <c r="D16" s="8">
        <v>14.323570393313325</v>
      </c>
      <c r="E16" s="8">
        <v>15.017644112368691</v>
      </c>
      <c r="F16" s="8">
        <v>8.9360066870458965</v>
      </c>
      <c r="G16" s="8">
        <v>18.708264631943155</v>
      </c>
      <c r="H16" s="8">
        <v>22.923524187000094</v>
      </c>
      <c r="I16" s="8">
        <v>24.227142599999993</v>
      </c>
      <c r="J16" s="8">
        <v>26.418749590000012</v>
      </c>
      <c r="K16" s="8">
        <v>31.264162399999996</v>
      </c>
      <c r="L16" s="8">
        <v>30.392214750002463</v>
      </c>
      <c r="M16" s="8">
        <v>26.879399673400762</v>
      </c>
      <c r="N16" s="8">
        <v>23.517670619999997</v>
      </c>
      <c r="O16" s="65"/>
      <c r="P16" s="65"/>
      <c r="Q16" s="79"/>
      <c r="R16" s="79"/>
      <c r="S16" s="65"/>
      <c r="W16" s="16"/>
    </row>
    <row r="17" spans="3:44" ht="20.100000000000001" customHeight="1">
      <c r="C17" s="159"/>
      <c r="D17" s="8"/>
      <c r="E17" s="8"/>
      <c r="F17" s="8"/>
      <c r="G17" s="8"/>
      <c r="H17" s="8"/>
      <c r="I17" s="8"/>
      <c r="J17" s="8"/>
      <c r="K17" s="8"/>
      <c r="L17" s="8"/>
      <c r="M17" s="8"/>
      <c r="N17" s="8"/>
      <c r="Q17" s="16"/>
      <c r="W17" s="79"/>
    </row>
    <row r="18" spans="3:44" ht="20.100000000000001" customHeight="1">
      <c r="C18" s="159"/>
      <c r="D18" s="162"/>
      <c r="E18" s="8"/>
      <c r="F18" s="8"/>
      <c r="G18" s="8"/>
      <c r="H18" s="8"/>
      <c r="I18" s="8"/>
      <c r="J18" s="8"/>
      <c r="K18" s="8"/>
      <c r="L18" s="8"/>
      <c r="M18" s="8"/>
      <c r="N18" s="8"/>
      <c r="Q18" s="16"/>
    </row>
    <row r="19" spans="3:44" ht="20.100000000000001" customHeight="1">
      <c r="C19" s="154" t="s">
        <v>193</v>
      </c>
      <c r="D19" s="166">
        <v>1343.3019999999999</v>
      </c>
      <c r="E19" s="167">
        <v>1608.5829999999999</v>
      </c>
      <c r="F19" s="167">
        <v>1783.261</v>
      </c>
      <c r="G19" s="167">
        <v>1935.4430000000002</v>
      </c>
      <c r="H19" s="167">
        <v>2114.4879999999998</v>
      </c>
      <c r="I19" s="167">
        <v>2327.1235066316776</v>
      </c>
      <c r="J19" s="167">
        <v>2651.3941141290229</v>
      </c>
      <c r="K19" s="167">
        <v>2906.2348110639996</v>
      </c>
      <c r="L19" s="167">
        <v>3144.0037066699997</v>
      </c>
      <c r="M19" s="167">
        <v>3489.4330574329988</v>
      </c>
      <c r="N19" s="167">
        <v>3795.2626841763054</v>
      </c>
      <c r="Q19" s="39"/>
    </row>
    <row r="20" spans="3:44" ht="20.100000000000001" customHeight="1">
      <c r="C20" s="159" t="s">
        <v>31</v>
      </c>
      <c r="D20" s="8">
        <v>429.63445723996966</v>
      </c>
      <c r="E20" s="8">
        <v>472.79032242919499</v>
      </c>
      <c r="F20" s="8">
        <v>532.61040505283381</v>
      </c>
      <c r="G20" s="8">
        <v>560.66847349831733</v>
      </c>
      <c r="H20" s="168">
        <v>638.72506483331972</v>
      </c>
      <c r="I20" s="168">
        <v>629.14755209015118</v>
      </c>
      <c r="J20" s="168">
        <v>678.00079689908898</v>
      </c>
      <c r="K20" s="168">
        <v>738.44487491000064</v>
      </c>
      <c r="L20" s="168">
        <v>917.92315999000027</v>
      </c>
      <c r="M20" s="168">
        <v>989.12867130999962</v>
      </c>
      <c r="N20" s="168">
        <v>1081.657713931914</v>
      </c>
      <c r="O20" s="65"/>
      <c r="P20" s="65"/>
      <c r="Q20" s="79"/>
      <c r="R20" s="79"/>
      <c r="S20" s="65"/>
    </row>
    <row r="21" spans="3:44" ht="20.100000000000001" customHeight="1">
      <c r="C21" s="159" t="s">
        <v>32</v>
      </c>
      <c r="D21" s="8">
        <v>205.51535714699995</v>
      </c>
      <c r="E21" s="8">
        <v>294.10364099700001</v>
      </c>
      <c r="F21" s="8">
        <v>298.06800558699985</v>
      </c>
      <c r="G21" s="8">
        <v>334.20998262699999</v>
      </c>
      <c r="H21" s="168">
        <v>373.57685462699988</v>
      </c>
      <c r="I21" s="168">
        <v>425.25585523699976</v>
      </c>
      <c r="J21" s="168">
        <v>587.09291838357785</v>
      </c>
      <c r="K21" s="168">
        <v>674.01139920499975</v>
      </c>
      <c r="L21" s="168">
        <v>642.2526996499995</v>
      </c>
      <c r="M21" s="168">
        <v>728.17227773499974</v>
      </c>
      <c r="N21" s="168">
        <v>817.5570898163902</v>
      </c>
      <c r="O21" s="65"/>
      <c r="P21" s="65"/>
      <c r="Q21" s="79"/>
      <c r="R21" s="79"/>
      <c r="S21" s="65"/>
    </row>
    <row r="22" spans="3:44" ht="20.100000000000001" customHeight="1">
      <c r="C22" s="159" t="s">
        <v>33</v>
      </c>
      <c r="D22" s="8">
        <v>254.69497998929089</v>
      </c>
      <c r="E22" s="8">
        <v>289.25205167130508</v>
      </c>
      <c r="F22" s="8">
        <v>325.61780421936191</v>
      </c>
      <c r="G22" s="8">
        <v>354.09607317174846</v>
      </c>
      <c r="H22" s="168">
        <v>396.31244896366036</v>
      </c>
      <c r="I22" s="168">
        <v>450.26553830261315</v>
      </c>
      <c r="J22" s="168">
        <v>499.9650838899999</v>
      </c>
      <c r="K22" s="168">
        <v>531.39186352000013</v>
      </c>
      <c r="L22" s="168">
        <v>554.51313086000005</v>
      </c>
      <c r="M22" s="168">
        <v>609.24383694000028</v>
      </c>
      <c r="N22" s="168">
        <v>699.94212209</v>
      </c>
      <c r="O22" s="65"/>
      <c r="P22" s="65"/>
      <c r="Q22" s="79"/>
      <c r="R22" s="79"/>
      <c r="S22" s="65"/>
    </row>
    <row r="23" spans="3:44" ht="20.100000000000001" customHeight="1">
      <c r="C23" s="159" t="s">
        <v>34</v>
      </c>
      <c r="D23" s="8">
        <v>166.74282395435387</v>
      </c>
      <c r="E23" s="8">
        <v>206.52457258250095</v>
      </c>
      <c r="F23" s="8">
        <v>245.16191704982378</v>
      </c>
      <c r="G23" s="8">
        <v>249.88616595607493</v>
      </c>
      <c r="H23" s="168">
        <v>256.93450525699996</v>
      </c>
      <c r="I23" s="168">
        <v>286.2339849519999</v>
      </c>
      <c r="J23" s="168">
        <v>327.29850290850032</v>
      </c>
      <c r="K23" s="168">
        <v>358.98944913199966</v>
      </c>
      <c r="L23" s="168">
        <v>389.81910569999997</v>
      </c>
      <c r="M23" s="168">
        <v>439.96747772199961</v>
      </c>
      <c r="N23" s="168">
        <v>443.27334710199949</v>
      </c>
      <c r="O23" s="65"/>
      <c r="P23" s="65"/>
      <c r="Q23" s="79"/>
      <c r="R23" s="79"/>
      <c r="S23" s="65"/>
    </row>
    <row r="24" spans="3:44" ht="20.100000000000001" customHeight="1">
      <c r="C24" s="159" t="s">
        <v>294</v>
      </c>
      <c r="D24" s="8">
        <v>193.76373587038523</v>
      </c>
      <c r="E24" s="8">
        <v>230.4767888069986</v>
      </c>
      <c r="F24" s="8">
        <v>250.82853143398034</v>
      </c>
      <c r="G24" s="8">
        <v>288.27614594185906</v>
      </c>
      <c r="H24" s="168">
        <v>295.55302410001946</v>
      </c>
      <c r="I24" s="168">
        <v>330.28406844691386</v>
      </c>
      <c r="J24" s="168">
        <v>339.75224417085548</v>
      </c>
      <c r="K24" s="168">
        <v>371.33917842999966</v>
      </c>
      <c r="L24" s="168">
        <v>414.86538367999992</v>
      </c>
      <c r="M24" s="168">
        <v>472.43860001999957</v>
      </c>
      <c r="N24" s="168">
        <v>500.04076735000126</v>
      </c>
      <c r="O24" s="65"/>
      <c r="P24" s="65"/>
      <c r="Q24" s="79"/>
      <c r="R24" s="79"/>
      <c r="S24" s="65"/>
    </row>
    <row r="25" spans="3:44" s="7" customFormat="1" ht="20.100000000000001" customHeight="1">
      <c r="C25" s="159" t="s">
        <v>295</v>
      </c>
      <c r="D25" s="8">
        <v>92.950645799000029</v>
      </c>
      <c r="E25" s="8">
        <v>115.43562351300021</v>
      </c>
      <c r="F25" s="8">
        <v>130.97433665700024</v>
      </c>
      <c r="G25" s="8">
        <v>148.30615880500017</v>
      </c>
      <c r="H25" s="168">
        <v>153.38610221900018</v>
      </c>
      <c r="I25" s="168">
        <v>205.936507603</v>
      </c>
      <c r="J25" s="168">
        <v>219.28456787700006</v>
      </c>
      <c r="K25" s="168">
        <v>232.05804586699981</v>
      </c>
      <c r="L25" s="168">
        <v>224.63022678999999</v>
      </c>
      <c r="M25" s="168">
        <v>250.48219370599975</v>
      </c>
      <c r="N25" s="168">
        <v>252.79164388600009</v>
      </c>
      <c r="O25" s="65"/>
      <c r="P25" s="65"/>
      <c r="Q25" s="79"/>
      <c r="R25" s="79"/>
      <c r="S25" s="65"/>
      <c r="T25" s="1"/>
      <c r="U25" s="1"/>
      <c r="V25" s="1"/>
      <c r="W25" s="1"/>
      <c r="X25" s="1"/>
      <c r="Y25" s="1"/>
      <c r="Z25" s="1"/>
      <c r="AA25" s="1"/>
      <c r="AB25" s="1"/>
      <c r="AC25" s="1"/>
      <c r="AD25" s="1"/>
      <c r="AE25" s="1"/>
      <c r="AF25" s="1"/>
      <c r="AG25" s="1"/>
      <c r="AH25" s="1"/>
      <c r="AI25" s="1"/>
      <c r="AJ25" s="1"/>
      <c r="AK25" s="1"/>
      <c r="AL25" s="1"/>
      <c r="AM25" s="1"/>
      <c r="AN25" s="1"/>
      <c r="AO25" s="1"/>
      <c r="AP25" s="1"/>
      <c r="AQ25" s="1"/>
      <c r="AR25" s="1"/>
    </row>
    <row r="26" spans="3:44" s="7" customFormat="1" ht="20.100000000000001" customHeight="1">
      <c r="C26" s="159"/>
      <c r="D26" s="8"/>
      <c r="E26" s="8"/>
      <c r="F26" s="8"/>
      <c r="G26" s="8"/>
      <c r="H26" s="8"/>
      <c r="I26" s="8"/>
      <c r="J26" s="8"/>
      <c r="K26" s="8"/>
      <c r="L26" s="8"/>
      <c r="M26" s="8"/>
      <c r="N26" s="8"/>
      <c r="O26" s="301"/>
      <c r="Q26" s="65"/>
      <c r="R26" s="65"/>
      <c r="S26" s="1"/>
      <c r="T26" s="1"/>
      <c r="U26" s="1"/>
      <c r="V26" s="1"/>
      <c r="W26" s="1"/>
      <c r="X26" s="1"/>
      <c r="Y26" s="1"/>
      <c r="Z26" s="1"/>
      <c r="AA26" s="1"/>
      <c r="AB26" s="1"/>
      <c r="AC26" s="1"/>
      <c r="AD26" s="1"/>
      <c r="AE26" s="1"/>
      <c r="AF26" s="1"/>
      <c r="AG26" s="1"/>
      <c r="AH26" s="1"/>
      <c r="AI26" s="1"/>
      <c r="AJ26" s="1"/>
      <c r="AK26" s="1"/>
      <c r="AL26" s="1"/>
      <c r="AM26" s="1"/>
      <c r="AN26" s="1"/>
      <c r="AO26" s="1"/>
      <c r="AP26" s="1"/>
      <c r="AQ26" s="1"/>
      <c r="AR26" s="1"/>
    </row>
    <row r="27" spans="3:44" s="7" customFormat="1" ht="20.100000000000001" customHeight="1">
      <c r="C27" s="159"/>
      <c r="D27" s="169"/>
      <c r="E27" s="169"/>
      <c r="F27" s="8"/>
      <c r="G27" s="8"/>
      <c r="H27" s="169"/>
      <c r="I27" s="8"/>
      <c r="J27" s="8"/>
      <c r="K27" s="8"/>
      <c r="L27" s="169"/>
      <c r="M27" s="310"/>
      <c r="N27" s="310"/>
      <c r="O27" s="301"/>
      <c r="P27" s="65"/>
      <c r="Q27" s="1"/>
      <c r="R27" s="65"/>
      <c r="S27" s="1"/>
      <c r="T27" s="1"/>
      <c r="U27" s="1"/>
      <c r="V27" s="1"/>
      <c r="W27" s="1"/>
      <c r="X27" s="1"/>
      <c r="Y27" s="1"/>
      <c r="Z27" s="1"/>
      <c r="AA27" s="1"/>
      <c r="AB27" s="1"/>
      <c r="AC27" s="1"/>
      <c r="AD27" s="1"/>
      <c r="AE27" s="1"/>
      <c r="AF27" s="1"/>
      <c r="AG27" s="1"/>
      <c r="AH27" s="1"/>
      <c r="AI27" s="1"/>
      <c r="AJ27" s="1"/>
      <c r="AK27" s="1"/>
      <c r="AL27" s="1"/>
      <c r="AM27" s="1"/>
      <c r="AN27" s="1"/>
      <c r="AO27" s="1"/>
      <c r="AP27" s="1"/>
      <c r="AQ27" s="1"/>
      <c r="AR27" s="1"/>
    </row>
    <row r="28" spans="3:44" s="7" customFormat="1" ht="20.100000000000001" customHeight="1">
      <c r="C28" s="154" t="s">
        <v>288</v>
      </c>
      <c r="D28" s="170">
        <v>4.1603789932788897E-2</v>
      </c>
      <c r="E28" s="170">
        <v>5.0818762120461901E-2</v>
      </c>
      <c r="F28" s="170">
        <v>5.8200000000000002E-2</v>
      </c>
      <c r="G28" s="170">
        <v>6.4899999999999999E-2</v>
      </c>
      <c r="H28" s="171">
        <v>6.9099999999999995E-2</v>
      </c>
      <c r="I28" s="171">
        <v>7.0499999999999993E-2</v>
      </c>
      <c r="J28" s="171">
        <v>7.0599999999999996E-2</v>
      </c>
      <c r="K28" s="171">
        <v>6.9500000000000006E-2</v>
      </c>
      <c r="L28" s="171">
        <v>6.7400000000000002E-2</v>
      </c>
      <c r="M28" s="171">
        <v>6.2582040664039926E-2</v>
      </c>
      <c r="N28" s="171">
        <v>5.6850502471140006E-2</v>
      </c>
      <c r="O28" s="301"/>
      <c r="P28" s="65"/>
      <c r="Q28" s="1"/>
      <c r="R28" s="65"/>
      <c r="S28" s="1"/>
      <c r="T28" s="1"/>
      <c r="U28" s="1"/>
      <c r="V28" s="1"/>
      <c r="W28" s="1"/>
      <c r="X28" s="1"/>
      <c r="Y28" s="1"/>
      <c r="Z28" s="1"/>
      <c r="AA28" s="1"/>
      <c r="AB28" s="1"/>
      <c r="AC28" s="1"/>
      <c r="AD28" s="1"/>
      <c r="AE28" s="1"/>
      <c r="AF28" s="1"/>
      <c r="AG28" s="1"/>
      <c r="AH28" s="1"/>
      <c r="AI28" s="1"/>
      <c r="AJ28" s="1"/>
      <c r="AK28" s="1"/>
      <c r="AL28" s="1"/>
      <c r="AM28" s="1"/>
      <c r="AN28" s="1"/>
      <c r="AO28" s="1"/>
      <c r="AP28" s="1"/>
      <c r="AQ28" s="1"/>
      <c r="AR28" s="1"/>
    </row>
    <row r="29" spans="3:44" s="7" customFormat="1" ht="20.100000000000001" customHeight="1">
      <c r="C29" s="159"/>
      <c r="D29" s="172"/>
      <c r="E29" s="172"/>
      <c r="F29" s="172"/>
      <c r="G29" s="172"/>
      <c r="H29" s="173"/>
      <c r="I29" s="173"/>
      <c r="J29" s="173"/>
      <c r="K29" s="173"/>
      <c r="L29" s="173"/>
      <c r="M29" s="173"/>
      <c r="N29" s="173"/>
      <c r="O29" s="149"/>
      <c r="P29" s="65"/>
      <c r="Q29" s="1"/>
      <c r="R29" s="65"/>
      <c r="S29" s="1"/>
      <c r="T29" s="1"/>
      <c r="U29" s="1"/>
      <c r="V29" s="1"/>
      <c r="W29" s="1"/>
      <c r="X29" s="1"/>
      <c r="Y29" s="1"/>
      <c r="Z29" s="1"/>
      <c r="AA29" s="1"/>
      <c r="AB29" s="1"/>
      <c r="AC29" s="1"/>
      <c r="AD29" s="1"/>
      <c r="AE29" s="1"/>
      <c r="AF29" s="1"/>
      <c r="AG29" s="1"/>
      <c r="AH29" s="1"/>
      <c r="AI29" s="1"/>
      <c r="AJ29" s="1"/>
      <c r="AK29" s="1"/>
      <c r="AL29" s="1"/>
      <c r="AM29" s="1"/>
      <c r="AN29" s="1"/>
      <c r="AO29" s="1"/>
      <c r="AP29" s="1"/>
      <c r="AQ29" s="1"/>
      <c r="AR29" s="1"/>
    </row>
    <row r="30" spans="3:44" ht="20.100000000000001" customHeight="1">
      <c r="C30" s="159"/>
      <c r="D30" s="162"/>
      <c r="E30" s="8"/>
      <c r="F30" s="8"/>
      <c r="G30" s="8"/>
      <c r="H30" s="8"/>
      <c r="I30" s="8"/>
      <c r="J30" s="8"/>
      <c r="K30" s="8"/>
      <c r="L30" s="173"/>
      <c r="M30" s="173"/>
      <c r="N30" s="173"/>
    </row>
    <row r="31" spans="3:44" ht="20.100000000000001" customHeight="1">
      <c r="C31" s="154" t="s">
        <v>35</v>
      </c>
      <c r="D31" s="166"/>
      <c r="E31" s="174"/>
      <c r="F31" s="174"/>
      <c r="G31" s="174"/>
      <c r="H31" s="174"/>
      <c r="I31" s="174"/>
      <c r="J31" s="174"/>
      <c r="K31" s="174"/>
      <c r="L31" s="174"/>
      <c r="M31" s="174"/>
      <c r="N31" s="174"/>
    </row>
    <row r="32" spans="3:44" ht="20.100000000000001" customHeight="1">
      <c r="C32" s="159"/>
      <c r="D32" s="162"/>
      <c r="E32" s="8"/>
      <c r="F32" s="8"/>
      <c r="G32" s="8"/>
      <c r="H32" s="8"/>
      <c r="I32" s="8"/>
      <c r="J32" s="8"/>
      <c r="K32" s="8"/>
      <c r="L32" s="8"/>
      <c r="M32" s="8"/>
      <c r="N32" s="8"/>
      <c r="R32" s="76"/>
      <c r="S32" s="65"/>
      <c r="T32" s="79"/>
    </row>
    <row r="33" spans="3:20" ht="20.100000000000001" customHeight="1">
      <c r="C33" s="175" t="s">
        <v>36</v>
      </c>
      <c r="D33" s="176">
        <v>4.7214488355534299E-3</v>
      </c>
      <c r="E33" s="172">
        <v>6.8633593026012282E-3</v>
      </c>
      <c r="F33" s="172">
        <v>2.5727375760603772E-3</v>
      </c>
      <c r="G33" s="172">
        <v>4.5047585073542031E-3</v>
      </c>
      <c r="H33" s="173">
        <v>3.9385495196814189E-3</v>
      </c>
      <c r="I33" s="173">
        <v>3.4246523115434536E-3</v>
      </c>
      <c r="J33" s="173">
        <v>3.9434630394360078E-3</v>
      </c>
      <c r="K33" s="173">
        <v>6.8866263439180788E-3</v>
      </c>
      <c r="L33" s="173">
        <v>7.3925067961610807E-3</v>
      </c>
      <c r="M33" s="173">
        <v>7.770454750341378E-3</v>
      </c>
      <c r="N33" s="173">
        <v>5.5064965546615411E-3</v>
      </c>
      <c r="Q33" s="76"/>
      <c r="R33" s="76"/>
      <c r="S33" s="65"/>
      <c r="T33" s="79"/>
    </row>
    <row r="34" spans="3:20" ht="20.100000000000001" customHeight="1">
      <c r="C34" s="175" t="s">
        <v>37</v>
      </c>
      <c r="D34" s="176">
        <v>2.6244151863819167E-4</v>
      </c>
      <c r="E34" s="172">
        <v>5.1378606441410352E-4</v>
      </c>
      <c r="F34" s="172">
        <v>4.646384441897024E-4</v>
      </c>
      <c r="G34" s="172">
        <v>1.6216979097598453E-5</v>
      </c>
      <c r="H34" s="173">
        <v>4.4728378413062396E-5</v>
      </c>
      <c r="I34" s="173">
        <v>6.3370857701548311E-4</v>
      </c>
      <c r="J34" s="173">
        <v>6.0214996603302296E-4</v>
      </c>
      <c r="K34" s="173">
        <v>1.067946829814412E-3</v>
      </c>
      <c r="L34" s="173">
        <v>9.921180739591931E-4</v>
      </c>
      <c r="M34" s="173">
        <v>1.1067038858299297E-3</v>
      </c>
      <c r="N34" s="173">
        <v>1.0842847952648744E-3</v>
      </c>
      <c r="Q34" s="76"/>
      <c r="R34" s="76"/>
      <c r="S34" s="65"/>
      <c r="T34" s="79"/>
    </row>
    <row r="35" spans="3:20" ht="20.100000000000001" customHeight="1">
      <c r="C35" s="175" t="s">
        <v>38</v>
      </c>
      <c r="D35" s="176">
        <v>0.10335082082050542</v>
      </c>
      <c r="E35" s="172">
        <v>0.10021253293745068</v>
      </c>
      <c r="F35" s="172">
        <v>0.120332950635039</v>
      </c>
      <c r="G35" s="172">
        <v>0.12317239351509938</v>
      </c>
      <c r="H35" s="173">
        <v>0.12375011434405182</v>
      </c>
      <c r="I35" s="173">
        <v>0.11079914697077892</v>
      </c>
      <c r="J35" s="173">
        <v>0.10308162381034948</v>
      </c>
      <c r="K35" s="173">
        <v>0.112132119973438</v>
      </c>
      <c r="L35" s="173">
        <v>0.10412863835414214</v>
      </c>
      <c r="M35" s="173">
        <v>9.7589675582077623E-2</v>
      </c>
      <c r="N35" s="173">
        <v>9.5271824293319207E-2</v>
      </c>
      <c r="Q35" s="80"/>
      <c r="R35" s="76"/>
      <c r="S35" s="65"/>
      <c r="T35" s="79"/>
    </row>
    <row r="36" spans="3:20" ht="20.100000000000001" customHeight="1">
      <c r="C36" s="175" t="s">
        <v>39</v>
      </c>
      <c r="D36" s="176">
        <v>0.12003345945091887</v>
      </c>
      <c r="E36" s="172">
        <v>0.12630892981976144</v>
      </c>
      <c r="F36" s="172">
        <v>0.12204041930282523</v>
      </c>
      <c r="G36" s="172">
        <v>0.10908348542166128</v>
      </c>
      <c r="H36" s="173">
        <v>0.11502664984716693</v>
      </c>
      <c r="I36" s="173">
        <v>0.12831477402822808</v>
      </c>
      <c r="J36" s="173">
        <v>0.13417019952882836</v>
      </c>
      <c r="K36" s="173">
        <v>0.1404491001868349</v>
      </c>
      <c r="L36" s="173">
        <v>0.15149624816147667</v>
      </c>
      <c r="M36" s="173">
        <v>0.1351707341209045</v>
      </c>
      <c r="N36" s="173">
        <v>0.14688865754945893</v>
      </c>
      <c r="Q36" s="80"/>
    </row>
    <row r="37" spans="3:20" ht="20.100000000000001" customHeight="1">
      <c r="C37" s="175" t="s">
        <v>40</v>
      </c>
      <c r="D37" s="176">
        <v>8.7873647663686497E-3</v>
      </c>
      <c r="E37" s="172">
        <v>7.9772129678071166E-3</v>
      </c>
      <c r="F37" s="172">
        <v>7.8125683537364245E-3</v>
      </c>
      <c r="G37" s="172">
        <v>1.1174570507847191E-2</v>
      </c>
      <c r="H37" s="173">
        <v>1.0127692846738928E-2</v>
      </c>
      <c r="I37" s="173">
        <v>3.4752483654269151E-3</v>
      </c>
      <c r="J37" s="173">
        <v>3.6904764407079287E-3</v>
      </c>
      <c r="K37" s="173">
        <v>2.6129658233939525E-3</v>
      </c>
      <c r="L37" s="173">
        <v>1.6603679106308479E-3</v>
      </c>
      <c r="M37" s="173">
        <v>1.8817683123817733E-3</v>
      </c>
      <c r="N37" s="173">
        <v>1.9706826285860591E-3</v>
      </c>
      <c r="Q37" s="80"/>
      <c r="R37" s="77"/>
      <c r="S37" s="65"/>
      <c r="T37" s="79"/>
    </row>
    <row r="38" spans="3:20" ht="20.100000000000001" customHeight="1">
      <c r="C38" s="175" t="s">
        <v>41</v>
      </c>
      <c r="D38" s="176">
        <v>9.3910097264531298E-2</v>
      </c>
      <c r="E38" s="172">
        <v>9.0333543566194524E-2</v>
      </c>
      <c r="F38" s="172">
        <v>9.4896887030664234E-2</v>
      </c>
      <c r="G38" s="172">
        <v>9.1058827039069742E-2</v>
      </c>
      <c r="H38" s="173">
        <v>8.9637928104039422E-2</v>
      </c>
      <c r="I38" s="173">
        <v>9.6630067519413984E-2</v>
      </c>
      <c r="J38" s="173">
        <v>8.1921353404912994E-2</v>
      </c>
      <c r="K38" s="173">
        <v>8.1470990731635329E-2</v>
      </c>
      <c r="L38" s="173">
        <v>7.9229746790222738E-2</v>
      </c>
      <c r="M38" s="173">
        <v>7.5472284261851555E-2</v>
      </c>
      <c r="N38" s="173">
        <v>7.8508946304110955E-2</v>
      </c>
      <c r="Q38" s="80"/>
      <c r="R38" s="77"/>
      <c r="S38" s="65"/>
      <c r="T38" s="79"/>
    </row>
    <row r="39" spans="3:20" ht="20.100000000000001" customHeight="1">
      <c r="C39" s="175" t="s">
        <v>42</v>
      </c>
      <c r="D39" s="176">
        <v>0.18934538711966792</v>
      </c>
      <c r="E39" s="172">
        <v>0.1690679489462798</v>
      </c>
      <c r="F39" s="172">
        <v>0.15442501657665825</v>
      </c>
      <c r="G39" s="172">
        <v>0.15213226119122802</v>
      </c>
      <c r="H39" s="173">
        <v>0.13557253726126009</v>
      </c>
      <c r="I39" s="173">
        <v>0.13748723345817282</v>
      </c>
      <c r="J39" s="173">
        <v>0.12937565720145833</v>
      </c>
      <c r="K39" s="173">
        <v>0.13089802224073679</v>
      </c>
      <c r="L39" s="173">
        <v>0.11927588577137124</v>
      </c>
      <c r="M39" s="173">
        <v>0.12186221898636257</v>
      </c>
      <c r="N39" s="173">
        <v>0.12630667479376742</v>
      </c>
      <c r="Q39" s="76"/>
      <c r="R39" s="77"/>
      <c r="S39" s="65"/>
      <c r="T39" s="16"/>
    </row>
    <row r="40" spans="3:20" ht="20.100000000000001" customHeight="1">
      <c r="C40" s="175" t="s">
        <v>43</v>
      </c>
      <c r="D40" s="176">
        <v>2.3043538969198453E-2</v>
      </c>
      <c r="E40" s="172">
        <v>2.2345227128868918E-2</v>
      </c>
      <c r="F40" s="172">
        <v>1.840035758410458E-2</v>
      </c>
      <c r="G40" s="172">
        <v>1.6293312753729937E-2</v>
      </c>
      <c r="H40" s="173">
        <v>1.7624405733747135E-2</v>
      </c>
      <c r="I40" s="173">
        <v>1.954670799435549E-2</v>
      </c>
      <c r="J40" s="173">
        <v>3.1765667253606744E-2</v>
      </c>
      <c r="K40" s="173">
        <v>3.2928481050433486E-2</v>
      </c>
      <c r="L40" s="173">
        <v>1.8881327597536642E-2</v>
      </c>
      <c r="M40" s="173">
        <v>5.508651616458618E-2</v>
      </c>
      <c r="N40" s="173">
        <v>5.430888695076376E-2</v>
      </c>
      <c r="Q40" s="76"/>
      <c r="R40" s="77"/>
      <c r="S40" s="65"/>
      <c r="T40" s="16"/>
    </row>
    <row r="41" spans="3:20" ht="20.100000000000001" customHeight="1">
      <c r="C41" s="175" t="s">
        <v>44</v>
      </c>
      <c r="D41" s="176">
        <v>4.4561657314489807E-2</v>
      </c>
      <c r="E41" s="172">
        <v>4.4460503587814781E-2</v>
      </c>
      <c r="F41" s="172">
        <v>4.9627031774095602E-2</v>
      </c>
      <c r="G41" s="172">
        <v>6.5970593241625144E-2</v>
      </c>
      <c r="H41" s="173">
        <v>7.3185613411537828E-2</v>
      </c>
      <c r="I41" s="173">
        <v>7.9959082224795711E-2</v>
      </c>
      <c r="J41" s="173">
        <v>8.7984844816951402E-2</v>
      </c>
      <c r="K41" s="173">
        <v>8.7202368485543663E-2</v>
      </c>
      <c r="L41" s="173">
        <v>8.4057867516677265E-2</v>
      </c>
      <c r="M41" s="173">
        <v>8.9305805926916906E-2</v>
      </c>
      <c r="N41" s="173">
        <v>9.0443998634378325E-2</v>
      </c>
      <c r="Q41" s="76"/>
      <c r="R41" s="77"/>
    </row>
    <row r="42" spans="3:20" ht="20.100000000000001" customHeight="1">
      <c r="C42" s="175" t="s">
        <v>45</v>
      </c>
      <c r="D42" s="176">
        <v>2.2490601274802558E-2</v>
      </c>
      <c r="E42" s="172">
        <v>1.905966819204508E-2</v>
      </c>
      <c r="F42" s="172">
        <v>2.4215329811331242E-2</v>
      </c>
      <c r="G42" s="172">
        <v>2.6694797551814343E-2</v>
      </c>
      <c r="H42" s="173">
        <v>4.0832893395460292E-2</v>
      </c>
      <c r="I42" s="173">
        <v>3.511917966121994E-2</v>
      </c>
      <c r="J42" s="173">
        <v>3.8555270102087952E-2</v>
      </c>
      <c r="K42" s="173">
        <v>4.8941953781790913E-2</v>
      </c>
      <c r="L42" s="173">
        <v>5.1132522884208595E-2</v>
      </c>
      <c r="M42" s="173">
        <v>5.1309996078557928E-2</v>
      </c>
      <c r="N42" s="173">
        <v>4.4176563995733463E-2</v>
      </c>
      <c r="Q42" s="76"/>
      <c r="R42" s="77"/>
    </row>
    <row r="43" spans="3:20" ht="20.100000000000001" customHeight="1">
      <c r="C43" s="175" t="s">
        <v>46</v>
      </c>
      <c r="D43" s="176">
        <v>0.11193560236656032</v>
      </c>
      <c r="E43" s="172">
        <v>0.13491453214887442</v>
      </c>
      <c r="F43" s="172">
        <v>0.13218952571755332</v>
      </c>
      <c r="G43" s="172">
        <v>0.12947786967602956</v>
      </c>
      <c r="H43" s="173">
        <v>8.1300474718767946E-2</v>
      </c>
      <c r="I43" s="173">
        <v>8.5771850168637948E-2</v>
      </c>
      <c r="J43" s="173">
        <v>0.10289430236121933</v>
      </c>
      <c r="K43" s="173">
        <v>2.3455119049836125E-2</v>
      </c>
      <c r="L43" s="173">
        <v>1.457358067890625E-2</v>
      </c>
      <c r="M43" s="173">
        <v>3.8081669225361978E-2</v>
      </c>
      <c r="N43" s="173">
        <v>3.3654586765004761E-2</v>
      </c>
      <c r="Q43" s="76"/>
      <c r="R43" s="77"/>
    </row>
    <row r="44" spans="3:20" ht="20.100000000000001" customHeight="1">
      <c r="C44" s="175" t="s">
        <v>47</v>
      </c>
      <c r="D44" s="176">
        <v>0.12656791214140528</v>
      </c>
      <c r="E44" s="172">
        <v>0.1220232442038892</v>
      </c>
      <c r="F44" s="172">
        <v>0.12479662353981916</v>
      </c>
      <c r="G44" s="172">
        <v>0.13145746148344922</v>
      </c>
      <c r="H44" s="173">
        <v>0.12110643693946078</v>
      </c>
      <c r="I44" s="173">
        <v>0.11716198226528636</v>
      </c>
      <c r="J44" s="173">
        <v>0.11174262049539688</v>
      </c>
      <c r="K44" s="173">
        <v>0.111087816264327</v>
      </c>
      <c r="L44" s="173">
        <v>0.11280932721746476</v>
      </c>
      <c r="M44" s="173">
        <v>0.10298535336290303</v>
      </c>
      <c r="N44" s="173">
        <v>9.7792255409421935E-2</v>
      </c>
      <c r="Q44" s="76"/>
    </row>
    <row r="45" spans="3:20" ht="20.100000000000001" customHeight="1">
      <c r="C45" s="175" t="s">
        <v>48</v>
      </c>
      <c r="D45" s="176">
        <v>2.4979682771694031E-2</v>
      </c>
      <c r="E45" s="172">
        <v>2.4077397532441803E-2</v>
      </c>
      <c r="F45" s="172">
        <v>2.6055300812511631E-2</v>
      </c>
      <c r="G45" s="172">
        <v>2.5226413349217661E-2</v>
      </c>
      <c r="H45" s="173">
        <v>2.3988476431686834E-2</v>
      </c>
      <c r="I45" s="173">
        <v>2.340293937074241E-2</v>
      </c>
      <c r="J45" s="173">
        <v>2.0881856032958935E-2</v>
      </c>
      <c r="K45" s="173">
        <v>2.4130863485939534E-2</v>
      </c>
      <c r="L45" s="173">
        <v>4.0164981592011179E-2</v>
      </c>
      <c r="M45" s="173">
        <v>3.7413349810385139E-2</v>
      </c>
      <c r="N45" s="173">
        <v>3.4241655179856133E-2</v>
      </c>
      <c r="Q45" s="76"/>
    </row>
    <row r="46" spans="3:20" ht="20.100000000000001" customHeight="1">
      <c r="C46" s="175" t="s">
        <v>49</v>
      </c>
      <c r="D46" s="176">
        <v>1.9933107475145321E-2</v>
      </c>
      <c r="E46" s="172">
        <v>1.93067159930943E-2</v>
      </c>
      <c r="F46" s="172">
        <v>1.8541766607496974E-2</v>
      </c>
      <c r="G46" s="172">
        <v>1.5213708302628517E-2</v>
      </c>
      <c r="H46" s="173">
        <v>1.4797628480374369E-2</v>
      </c>
      <c r="I46" s="173">
        <v>1.4781481719506407E-2</v>
      </c>
      <c r="J46" s="173">
        <v>1.6692678441302705E-2</v>
      </c>
      <c r="K46" s="173">
        <v>1.6028513853936367E-2</v>
      </c>
      <c r="L46" s="173">
        <v>1.464670020472743E-2</v>
      </c>
      <c r="M46" s="173">
        <v>1.4076558738159347E-2</v>
      </c>
      <c r="N46" s="173">
        <v>1.3652670636479272E-2</v>
      </c>
      <c r="Q46" s="76"/>
    </row>
    <row r="47" spans="3:20" ht="20.100000000000001" customHeight="1">
      <c r="C47" s="175" t="s">
        <v>50</v>
      </c>
      <c r="D47" s="176">
        <v>0</v>
      </c>
      <c r="E47" s="172">
        <v>0</v>
      </c>
      <c r="F47" s="172">
        <v>0</v>
      </c>
      <c r="G47" s="172">
        <v>0</v>
      </c>
      <c r="H47" s="173">
        <v>0</v>
      </c>
      <c r="I47" s="173">
        <v>0</v>
      </c>
      <c r="J47" s="173">
        <v>0</v>
      </c>
      <c r="K47" s="173">
        <v>1.632978420797195E-4</v>
      </c>
      <c r="L47" s="173">
        <v>1.5120627130320947E-4</v>
      </c>
      <c r="M47" s="173">
        <v>1.3909680004230799E-4</v>
      </c>
      <c r="N47" s="173">
        <v>1.2791131843078543E-4</v>
      </c>
      <c r="Q47" s="76"/>
    </row>
    <row r="48" spans="3:20" ht="20.100000000000001" customHeight="1">
      <c r="C48" s="175" t="s">
        <v>51</v>
      </c>
      <c r="D48" s="176">
        <v>1.3509943490652436E-3</v>
      </c>
      <c r="E48" s="172">
        <v>1.3768820603347553E-3</v>
      </c>
      <c r="F48" s="172">
        <v>1.2361616612095411E-3</v>
      </c>
      <c r="G48" s="172">
        <v>1.7338932730253977E-3</v>
      </c>
      <c r="H48" s="173">
        <v>1.6304287389116137E-3</v>
      </c>
      <c r="I48" s="173">
        <v>1.4729454105114996E-3</v>
      </c>
      <c r="J48" s="173">
        <v>1.2723523171697013E-3</v>
      </c>
      <c r="K48" s="173">
        <v>7.5078524392018712E-4</v>
      </c>
      <c r="L48" s="173">
        <v>6.850446072054477E-4</v>
      </c>
      <c r="M48" s="173">
        <v>6.3776156280862873E-4</v>
      </c>
      <c r="N48" s="173">
        <v>5.7752001350570284E-4</v>
      </c>
      <c r="Q48" s="76"/>
    </row>
    <row r="49" spans="3:17" ht="20.100000000000001" customHeight="1">
      <c r="C49" s="175" t="s">
        <v>52</v>
      </c>
      <c r="D49" s="176">
        <v>3.7745507970267595E-3</v>
      </c>
      <c r="E49" s="172">
        <v>5.6912372169074434E-3</v>
      </c>
      <c r="F49" s="172">
        <v>6.083779008193858E-3</v>
      </c>
      <c r="G49" s="172">
        <v>5.3068968688422691E-3</v>
      </c>
      <c r="H49" s="173">
        <v>8.0201408551462249E-3</v>
      </c>
      <c r="I49" s="173">
        <v>7.4307773120065312E-3</v>
      </c>
      <c r="J49" s="173">
        <v>6.4373291701362578E-3</v>
      </c>
      <c r="K49" s="173">
        <v>5.8441908019276484E-3</v>
      </c>
      <c r="L49" s="173">
        <v>5.1920645218805064E-3</v>
      </c>
      <c r="M49" s="173">
        <v>5.1005625717191845E-3</v>
      </c>
      <c r="N49" s="173">
        <v>4.9380346044557996E-3</v>
      </c>
      <c r="Q49" s="76"/>
    </row>
    <row r="50" spans="3:17" ht="20.100000000000001" customHeight="1">
      <c r="C50" s="175" t="s">
        <v>53</v>
      </c>
      <c r="D50" s="176">
        <v>2.5354740418398092E-3</v>
      </c>
      <c r="E50" s="172">
        <v>1.5917597839335458E-3</v>
      </c>
      <c r="F50" s="172">
        <v>1.5951760408621856E-3</v>
      </c>
      <c r="G50" s="172">
        <v>2.7928842374526533E-3</v>
      </c>
      <c r="H50" s="173">
        <v>5.7850251927111362E-3</v>
      </c>
      <c r="I50" s="173">
        <v>5.8863515932860077E-3</v>
      </c>
      <c r="J50" s="173">
        <v>7.8379371494054495E-3</v>
      </c>
      <c r="K50" s="173">
        <v>6.5447513133935131E-3</v>
      </c>
      <c r="L50" s="173">
        <v>7.4569293729048981E-3</v>
      </c>
      <c r="M50" s="173">
        <v>8.2268215299265285E-3</v>
      </c>
      <c r="N50" s="173">
        <v>9.440804351923484E-3</v>
      </c>
      <c r="Q50" s="76"/>
    </row>
    <row r="51" spans="3:17" ht="20.100000000000001" customHeight="1">
      <c r="C51" s="175" t="s">
        <v>54</v>
      </c>
      <c r="D51" s="176">
        <v>5.5688035889825353E-3</v>
      </c>
      <c r="E51" s="172">
        <v>4.6102146968255769E-3</v>
      </c>
      <c r="F51" s="172">
        <v>4.7240995771904385E-3</v>
      </c>
      <c r="G51" s="172">
        <v>4.3936425318024325E-3</v>
      </c>
      <c r="H51" s="173">
        <v>3.9176722018275144E-3</v>
      </c>
      <c r="I51" s="173">
        <v>3.4758521619374437E-3</v>
      </c>
      <c r="J51" s="173">
        <v>3.0501638968981307E-3</v>
      </c>
      <c r="K51" s="173">
        <v>4.3635811688295473E-2</v>
      </c>
      <c r="L51" s="173">
        <v>6.0780514154177075E-2</v>
      </c>
      <c r="M51" s="173">
        <v>6.4266701861369485E-2</v>
      </c>
      <c r="N51" s="173">
        <v>6.2497723428041149E-2</v>
      </c>
      <c r="P51" s="16"/>
      <c r="Q51" s="76"/>
    </row>
    <row r="52" spans="3:17" ht="20.100000000000001" customHeight="1">
      <c r="C52" s="159"/>
      <c r="D52" s="162"/>
      <c r="E52" s="8"/>
      <c r="F52" s="8"/>
      <c r="G52" s="8"/>
      <c r="H52" s="8"/>
      <c r="I52" s="8"/>
      <c r="J52" s="8"/>
      <c r="K52" s="8"/>
      <c r="L52" s="8"/>
      <c r="M52" s="8"/>
      <c r="N52" s="8"/>
      <c r="P52" s="76"/>
      <c r="Q52" s="76"/>
    </row>
    <row r="53" spans="3:17" ht="30">
      <c r="C53" s="154" t="s">
        <v>225</v>
      </c>
      <c r="D53" s="166" t="s">
        <v>55</v>
      </c>
      <c r="E53" s="166" t="s">
        <v>56</v>
      </c>
      <c r="F53" s="166" t="s">
        <v>57</v>
      </c>
      <c r="G53" s="166" t="s">
        <v>58</v>
      </c>
      <c r="H53" s="166" t="s">
        <v>59</v>
      </c>
      <c r="I53" s="166" t="s">
        <v>98</v>
      </c>
      <c r="J53" s="166" t="s">
        <v>197</v>
      </c>
      <c r="K53" s="166" t="s">
        <v>205</v>
      </c>
      <c r="L53" s="166" t="s">
        <v>277</v>
      </c>
      <c r="M53" s="166" t="s">
        <v>282</v>
      </c>
      <c r="N53" s="166" t="s">
        <v>293</v>
      </c>
      <c r="O53" s="16"/>
      <c r="Q53" s="76"/>
    </row>
    <row r="54" spans="3:17" ht="20.100000000000001" customHeight="1">
      <c r="C54" s="159" t="s">
        <v>60</v>
      </c>
      <c r="D54" s="162">
        <v>864.87191277805289</v>
      </c>
      <c r="E54" s="162">
        <v>1385.8355109959507</v>
      </c>
      <c r="F54" s="162">
        <v>478.26018029716766</v>
      </c>
      <c r="G54" s="162">
        <v>960.89977050706</v>
      </c>
      <c r="H54" s="8">
        <v>1453.5099100596767</v>
      </c>
      <c r="I54" s="8">
        <v>2018.3426923909046</v>
      </c>
      <c r="J54" s="8">
        <v>642.11601732111205</v>
      </c>
      <c r="K54" s="8">
        <v>1222.3211843431534</v>
      </c>
      <c r="L54" s="8">
        <v>1885.290464786611</v>
      </c>
      <c r="M54" s="8">
        <v>2830.4224610759702</v>
      </c>
      <c r="N54" s="8">
        <v>774.8357750253482</v>
      </c>
      <c r="O54" s="317"/>
      <c r="Q54" s="76"/>
    </row>
    <row r="55" spans="3:17">
      <c r="E55" s="8"/>
      <c r="F55" s="8"/>
      <c r="G55" s="8"/>
      <c r="H55" s="8"/>
      <c r="I55" s="8"/>
      <c r="J55" s="8"/>
      <c r="K55" s="8"/>
      <c r="L55" s="8"/>
      <c r="M55" s="8"/>
      <c r="N55" s="8"/>
      <c r="O55" s="105"/>
      <c r="Q55" s="76"/>
    </row>
    <row r="56" spans="3:17">
      <c r="Q56" s="76"/>
    </row>
    <row r="57" spans="3:17" ht="16.149999999999999" customHeight="1">
      <c r="G57" s="8"/>
      <c r="H57" s="8"/>
      <c r="I57" s="8"/>
      <c r="J57" s="315"/>
      <c r="K57" s="315"/>
      <c r="L57" s="315"/>
      <c r="M57" s="315"/>
      <c r="N57" s="315"/>
      <c r="Q57" s="76"/>
    </row>
    <row r="58" spans="3:17">
      <c r="G58" s="299"/>
      <c r="H58" s="299"/>
      <c r="I58" s="299"/>
      <c r="J58" s="299"/>
      <c r="K58" s="299"/>
      <c r="L58" s="299"/>
      <c r="M58" s="299"/>
      <c r="N58" s="299"/>
      <c r="P58" s="16"/>
    </row>
    <row r="59" spans="3:17">
      <c r="G59" s="8"/>
      <c r="H59" s="8"/>
      <c r="I59" s="8"/>
      <c r="J59" s="8"/>
      <c r="K59" s="8"/>
      <c r="L59" s="8"/>
      <c r="M59" s="8"/>
      <c r="N59" s="8"/>
      <c r="P59" s="16"/>
      <c r="Q59" s="39"/>
    </row>
    <row r="60" spans="3:17">
      <c r="G60" s="43"/>
      <c r="H60" s="43"/>
      <c r="I60" s="43"/>
      <c r="J60" s="43"/>
      <c r="K60" s="43"/>
      <c r="L60" s="43"/>
      <c r="M60" s="43"/>
      <c r="N60" s="43"/>
      <c r="P60" s="16"/>
      <c r="Q60" s="39"/>
    </row>
    <row r="61" spans="3:17">
      <c r="Q61" s="39"/>
    </row>
    <row r="63" spans="3:17">
      <c r="J63" s="8"/>
      <c r="K63" s="8"/>
      <c r="L63" s="8"/>
    </row>
    <row r="67" spans="3:8">
      <c r="C67" s="159"/>
      <c r="D67" s="43"/>
    </row>
    <row r="68" spans="3:8">
      <c r="C68" s="159"/>
      <c r="D68" s="43"/>
    </row>
    <row r="69" spans="3:8">
      <c r="C69" s="159"/>
      <c r="D69" s="43"/>
    </row>
    <row r="70" spans="3:8">
      <c r="C70" s="159"/>
      <c r="D70" s="43"/>
    </row>
    <row r="79" spans="3:8">
      <c r="G79" s="12"/>
      <c r="H79" s="43"/>
    </row>
    <row r="80" spans="3:8">
      <c r="G80" s="12"/>
      <c r="H80" s="43"/>
    </row>
    <row r="81" spans="3:8">
      <c r="G81" s="12"/>
      <c r="H81" s="43"/>
    </row>
    <row r="82" spans="3:8">
      <c r="G82" s="12"/>
      <c r="H82" s="43"/>
    </row>
    <row r="83" spans="3:8">
      <c r="C83" s="1" t="s">
        <v>285</v>
      </c>
      <c r="D83" s="43">
        <v>0.53023411898989847</v>
      </c>
    </row>
    <row r="84" spans="3:8">
      <c r="C84" s="1" t="s">
        <v>286</v>
      </c>
      <c r="D84" s="43">
        <v>0.28112479652749689</v>
      </c>
    </row>
    <row r="85" spans="3:8">
      <c r="C85" s="1" t="s">
        <v>24</v>
      </c>
      <c r="D85" s="43">
        <v>0.14886735016835026</v>
      </c>
    </row>
    <row r="86" spans="3:8">
      <c r="C86" s="1" t="s">
        <v>287</v>
      </c>
      <c r="D86" s="43">
        <v>3.9758710362963814E-2</v>
      </c>
    </row>
  </sheetData>
  <sortState xmlns:xlrd2="http://schemas.microsoft.com/office/spreadsheetml/2017/richdata2" ref="P48:Q57">
    <sortCondition ref="Q48:Q57"/>
  </sortState>
  <hyperlinks>
    <hyperlink ref="P6" location="Cover!A1" display="cover" xr:uid="{C5E064C0-76EF-4096-9451-0E204EF36216}"/>
  </hyperlinks>
  <pageMargins left="0.25" right="0.25" top="0.75" bottom="0.75" header="0.3" footer="0.3"/>
  <pageSetup paperSize="9" scale="56"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2A850-4A73-4145-ADE3-CCC0F1DC7383}">
  <sheetPr codeName="Sheet10">
    <tabColor theme="5"/>
    <pageSetUpPr fitToPage="1"/>
  </sheetPr>
  <dimension ref="C1:AE69"/>
  <sheetViews>
    <sheetView view="pageBreakPreview" zoomScale="85" zoomScaleNormal="100" zoomScaleSheetLayoutView="85" workbookViewId="0">
      <pane ySplit="7" topLeftCell="A8" activePane="bottomLeft" state="frozen"/>
      <selection pane="bottomLeft" activeCell="M20" sqref="M20:M21"/>
    </sheetView>
  </sheetViews>
  <sheetFormatPr defaultColWidth="9.140625" defaultRowHeight="15"/>
  <cols>
    <col min="1" max="1" width="5.42578125" style="1" customWidth="1"/>
    <col min="2" max="2" width="4.7109375" style="1" customWidth="1"/>
    <col min="3" max="3" width="35.7109375" style="1" customWidth="1"/>
    <col min="4" max="15" width="12.85546875" style="1" customWidth="1"/>
    <col min="16" max="16" width="18" style="1" bestFit="1" customWidth="1"/>
    <col min="17" max="17" width="9.140625" style="1"/>
    <col min="18" max="18" width="10" style="1" bestFit="1" customWidth="1"/>
    <col min="19" max="16384" width="9.140625" style="1"/>
  </cols>
  <sheetData>
    <row r="1" spans="3:31" ht="18.75" customHeight="1">
      <c r="C1" s="13"/>
      <c r="D1" s="70"/>
      <c r="E1" s="13"/>
      <c r="F1" s="13"/>
      <c r="G1" s="13"/>
      <c r="H1" s="13"/>
      <c r="I1" s="13"/>
      <c r="J1" s="13"/>
      <c r="K1" s="13"/>
      <c r="L1" s="13"/>
      <c r="M1" s="13"/>
      <c r="N1" s="13"/>
      <c r="O1" s="13"/>
    </row>
    <row r="2" spans="3:31" ht="15.75" customHeight="1">
      <c r="C2" s="13"/>
      <c r="D2" s="70"/>
      <c r="E2" s="13"/>
      <c r="F2" s="13"/>
      <c r="G2" s="13"/>
      <c r="H2" s="13"/>
      <c r="I2" s="13"/>
      <c r="J2" s="13"/>
      <c r="K2" s="13"/>
      <c r="L2" s="13"/>
      <c r="M2" s="13"/>
      <c r="N2" s="13"/>
      <c r="O2" s="13"/>
    </row>
    <row r="3" spans="3:31">
      <c r="C3" s="13"/>
      <c r="D3" s="13"/>
      <c r="E3" s="13"/>
      <c r="F3" s="13"/>
      <c r="G3" s="13"/>
      <c r="H3" s="13"/>
      <c r="I3" s="13"/>
      <c r="J3" s="13"/>
      <c r="K3" s="13"/>
      <c r="L3" s="13"/>
      <c r="M3" s="13"/>
      <c r="N3" s="13"/>
      <c r="O3" s="13"/>
    </row>
    <row r="4" spans="3:31" ht="23.25" customHeight="1">
      <c r="C4" s="21"/>
      <c r="D4" s="21"/>
      <c r="E4" s="21"/>
      <c r="F4" s="21"/>
      <c r="G4" s="21"/>
      <c r="H4" s="21"/>
      <c r="I4" s="21"/>
      <c r="J4" s="21"/>
      <c r="K4" s="21"/>
      <c r="L4" s="21"/>
      <c r="M4" s="21"/>
      <c r="N4" s="21"/>
      <c r="O4" s="21"/>
    </row>
    <row r="5" spans="3:31" ht="23.25" customHeight="1">
      <c r="C5" s="2" t="s">
        <v>61</v>
      </c>
      <c r="D5" s="21"/>
      <c r="E5" s="21"/>
      <c r="F5" s="21"/>
      <c r="G5" s="21"/>
      <c r="H5" s="21"/>
      <c r="I5" s="21"/>
      <c r="J5" s="21"/>
      <c r="K5" s="21"/>
      <c r="L5" s="21"/>
      <c r="M5" s="21"/>
      <c r="N5" s="21"/>
      <c r="O5" s="21"/>
      <c r="Q5" s="28"/>
    </row>
    <row r="6" spans="3:31" ht="23.25" customHeight="1">
      <c r="C6" s="21"/>
      <c r="D6" s="21"/>
      <c r="E6" s="21"/>
      <c r="F6" s="21"/>
      <c r="G6" s="21"/>
      <c r="H6" s="21"/>
      <c r="I6" s="21"/>
      <c r="J6" s="21"/>
      <c r="K6" s="21"/>
      <c r="L6" s="21"/>
      <c r="M6" s="21"/>
      <c r="N6" s="21"/>
      <c r="O6" s="21"/>
      <c r="P6" s="153" t="s">
        <v>95</v>
      </c>
    </row>
    <row r="7" spans="3:31">
      <c r="C7" s="158" t="s">
        <v>9</v>
      </c>
      <c r="D7" s="177" t="s">
        <v>5</v>
      </c>
      <c r="E7" s="177" t="s">
        <v>6</v>
      </c>
      <c r="F7" s="177" t="s">
        <v>2</v>
      </c>
      <c r="G7" s="177" t="s">
        <v>7</v>
      </c>
      <c r="H7" s="177" t="s">
        <v>8</v>
      </c>
      <c r="I7" s="177" t="s">
        <v>96</v>
      </c>
      <c r="J7" s="177" t="s">
        <v>196</v>
      </c>
      <c r="K7" s="177" t="s">
        <v>204</v>
      </c>
      <c r="L7" s="177" t="s">
        <v>275</v>
      </c>
      <c r="M7" s="177" t="s">
        <v>280</v>
      </c>
      <c r="N7" s="177" t="s">
        <v>290</v>
      </c>
      <c r="O7" s="177"/>
    </row>
    <row r="8" spans="3:31">
      <c r="S8" s="74"/>
      <c r="T8" s="74"/>
      <c r="U8" s="74"/>
      <c r="V8" s="74"/>
      <c r="W8" s="74"/>
      <c r="X8" s="65"/>
    </row>
    <row r="9" spans="3:31" ht="20.100000000000001" customHeight="1">
      <c r="C9" s="178" t="s">
        <v>62</v>
      </c>
      <c r="D9" s="179">
        <v>1887.6024264</v>
      </c>
      <c r="E9" s="179">
        <v>2177.2086047100001</v>
      </c>
      <c r="F9" s="180">
        <v>2377.8960312499999</v>
      </c>
      <c r="G9" s="180">
        <v>2778.3513796500006</v>
      </c>
      <c r="H9" s="180">
        <v>3119.6442394199998</v>
      </c>
      <c r="I9" s="180">
        <v>3191.8041242099994</v>
      </c>
      <c r="J9" s="180">
        <v>3330.6303054599994</v>
      </c>
      <c r="K9" s="180">
        <v>3715.1388305</v>
      </c>
      <c r="L9" s="180">
        <v>4131.6279942600004</v>
      </c>
      <c r="M9" s="180">
        <v>4643.4117347700012</v>
      </c>
      <c r="N9" s="180">
        <v>4772.8286248500017</v>
      </c>
      <c r="O9" s="180"/>
      <c r="P9" s="38"/>
      <c r="R9" s="74"/>
      <c r="S9" s="74"/>
      <c r="T9" s="74"/>
      <c r="U9" s="74"/>
      <c r="V9" s="74"/>
      <c r="W9" s="74"/>
      <c r="X9" s="74"/>
      <c r="AA9" s="65"/>
      <c r="AB9" s="65"/>
      <c r="AC9" s="65"/>
      <c r="AD9" s="65"/>
      <c r="AE9" s="65"/>
    </row>
    <row r="10" spans="3:31" ht="20.100000000000001" customHeight="1">
      <c r="C10" s="181" t="s">
        <v>63</v>
      </c>
      <c r="D10" s="182">
        <v>1206.0672747599999</v>
      </c>
      <c r="E10" s="182">
        <v>1427.03921068</v>
      </c>
      <c r="F10" s="24">
        <v>1408.6532958099999</v>
      </c>
      <c r="G10" s="24">
        <v>1479.4510671700002</v>
      </c>
      <c r="H10" s="24">
        <v>1772.0138868099998</v>
      </c>
      <c r="I10" s="24">
        <v>1612.4394062899999</v>
      </c>
      <c r="J10" s="24">
        <v>1640.4077212299994</v>
      </c>
      <c r="K10" s="24">
        <v>1678.9350609200001</v>
      </c>
      <c r="L10" s="24">
        <v>1988.7772208400004</v>
      </c>
      <c r="M10" s="24">
        <v>1937.3332947700005</v>
      </c>
      <c r="N10" s="24">
        <v>1953.8771091000003</v>
      </c>
      <c r="O10" s="24"/>
      <c r="Q10" s="74"/>
      <c r="R10" s="65"/>
      <c r="S10" s="65"/>
      <c r="T10" s="65"/>
      <c r="U10" s="65"/>
      <c r="V10" s="74"/>
      <c r="W10" s="74"/>
      <c r="AA10" s="65"/>
      <c r="AB10" s="65"/>
      <c r="AC10" s="65"/>
      <c r="AD10" s="65"/>
      <c r="AE10" s="65"/>
    </row>
    <row r="11" spans="3:31" ht="20.100000000000001" customHeight="1">
      <c r="C11" s="181" t="s">
        <v>64</v>
      </c>
      <c r="D11" s="182">
        <v>681.53515164000009</v>
      </c>
      <c r="E11" s="182">
        <v>750.16939403000003</v>
      </c>
      <c r="F11" s="24">
        <v>969.24273544000005</v>
      </c>
      <c r="G11" s="24">
        <v>1298.9003124799999</v>
      </c>
      <c r="H11" s="24">
        <v>1347.6303526099998</v>
      </c>
      <c r="I11" s="24">
        <v>1579.3647179199997</v>
      </c>
      <c r="J11" s="24">
        <v>1690.2225842299999</v>
      </c>
      <c r="K11" s="24">
        <v>2036.20376958</v>
      </c>
      <c r="L11" s="24">
        <v>2142.8507734200002</v>
      </c>
      <c r="M11" s="24">
        <v>2706.0784400000007</v>
      </c>
      <c r="N11" s="24">
        <v>2818.9515157500009</v>
      </c>
      <c r="O11" s="24"/>
      <c r="Q11" s="74"/>
      <c r="R11" s="65"/>
      <c r="S11" s="65"/>
      <c r="T11" s="65"/>
      <c r="U11" s="65"/>
    </row>
    <row r="12" spans="3:31" ht="19.5" customHeight="1">
      <c r="C12" s="181"/>
      <c r="D12" s="182"/>
      <c r="E12" s="182"/>
      <c r="F12" s="24"/>
      <c r="G12" s="24"/>
      <c r="H12" s="24"/>
      <c r="I12" s="183">
        <f>I11/I9</f>
        <v>0.49481880981995002</v>
      </c>
      <c r="J12" s="183">
        <f>J11/J9</f>
        <v>0.50747829366086317</v>
      </c>
      <c r="K12" s="183">
        <f>K11/K9</f>
        <v>0.54808282071815839</v>
      </c>
      <c r="L12" s="183">
        <f>L11/L9</f>
        <v>0.51864562259647429</v>
      </c>
      <c r="M12" s="311">
        <f>M11/M9</f>
        <v>0.58277805083206535</v>
      </c>
      <c r="N12" s="311">
        <v>0.59062491811940843</v>
      </c>
      <c r="O12" s="311"/>
      <c r="R12" s="74"/>
    </row>
    <row r="13" spans="3:31" ht="20.100000000000001" customHeight="1">
      <c r="C13" s="181"/>
      <c r="D13" s="184"/>
      <c r="E13" s="184"/>
      <c r="F13" s="184"/>
      <c r="G13" s="184"/>
      <c r="H13" s="184"/>
      <c r="I13" s="183">
        <f>I10/I9</f>
        <v>0.50518119018005003</v>
      </c>
      <c r="J13" s="183">
        <f>J10/J9</f>
        <v>0.49252170633913683</v>
      </c>
      <c r="K13" s="183">
        <f>K10/K9</f>
        <v>0.45191717928184166</v>
      </c>
      <c r="L13" s="183">
        <f>L10/L9</f>
        <v>0.48135437740352577</v>
      </c>
      <c r="M13" s="311">
        <f>M10/M9</f>
        <v>0.41722194916793459</v>
      </c>
      <c r="N13" s="311">
        <v>0.40937508188059146</v>
      </c>
      <c r="O13" s="311"/>
      <c r="Q13" s="181"/>
      <c r="R13" s="74"/>
    </row>
    <row r="14" spans="3:31" ht="20.100000000000001" customHeight="1">
      <c r="C14" s="178" t="s">
        <v>65</v>
      </c>
      <c r="D14" s="179">
        <v>1887.6024247400001</v>
      </c>
      <c r="E14" s="179">
        <v>2177.20860447</v>
      </c>
      <c r="F14" s="180">
        <v>2377.8960306699996</v>
      </c>
      <c r="G14" s="180">
        <v>2778.3513796299999</v>
      </c>
      <c r="H14" s="180">
        <v>3119.6442397299998</v>
      </c>
      <c r="I14" s="180">
        <v>3191.8041244799997</v>
      </c>
      <c r="J14" s="180">
        <v>3330.6303030000004</v>
      </c>
      <c r="K14" s="180">
        <v>3715.1388284600002</v>
      </c>
      <c r="L14" s="180">
        <v>4131.6279933799988</v>
      </c>
      <c r="M14" s="180">
        <v>4643.4117357000005</v>
      </c>
      <c r="N14" s="180">
        <v>4772.8282062700009</v>
      </c>
      <c r="O14" s="180"/>
      <c r="P14" s="22"/>
      <c r="Q14" s="181"/>
      <c r="R14" s="74"/>
    </row>
    <row r="15" spans="3:31" ht="20.100000000000001" customHeight="1">
      <c r="C15" s="181" t="s">
        <v>66</v>
      </c>
      <c r="D15" s="182">
        <v>737.06782945000032</v>
      </c>
      <c r="E15" s="182">
        <v>794.54962219999982</v>
      </c>
      <c r="F15" s="182">
        <v>875.24547988000018</v>
      </c>
      <c r="G15" s="182">
        <v>988.92172928000014</v>
      </c>
      <c r="H15" s="185">
        <v>1073.7537049</v>
      </c>
      <c r="I15" s="185">
        <v>1144.34771589</v>
      </c>
      <c r="J15" s="185">
        <v>1220.2571449900001</v>
      </c>
      <c r="K15" s="185">
        <v>1441.3128017800002</v>
      </c>
      <c r="L15" s="185">
        <v>1603.5186674500003</v>
      </c>
      <c r="M15" s="185">
        <v>1769.6934617800002</v>
      </c>
      <c r="N15" s="185">
        <v>1900.0269609200002</v>
      </c>
      <c r="O15" s="185"/>
      <c r="P15" s="74"/>
      <c r="Q15" s="181"/>
      <c r="R15" s="74"/>
    </row>
    <row r="16" spans="3:31" ht="20.100000000000001" customHeight="1">
      <c r="C16" s="181" t="s">
        <v>67</v>
      </c>
      <c r="D16" s="182">
        <v>1150.5345952899997</v>
      </c>
      <c r="E16" s="182">
        <v>1382.6589822699998</v>
      </c>
      <c r="F16" s="182">
        <v>1502.6505507899997</v>
      </c>
      <c r="G16" s="182">
        <v>1789.42965035</v>
      </c>
      <c r="H16" s="185">
        <v>2045.8905348299998</v>
      </c>
      <c r="I16" s="185">
        <v>2047.4564085899997</v>
      </c>
      <c r="J16" s="185">
        <v>2110.3731580100002</v>
      </c>
      <c r="K16" s="185">
        <v>2273.8260266799998</v>
      </c>
      <c r="L16" s="185">
        <v>2528.1093259299992</v>
      </c>
      <c r="M16" s="185">
        <v>2845.01858008</v>
      </c>
      <c r="N16" s="185">
        <v>2872.8012453500005</v>
      </c>
      <c r="O16" s="185"/>
      <c r="P16" s="74"/>
      <c r="Q16" s="181"/>
      <c r="R16" s="74"/>
    </row>
    <row r="17" spans="3:25" ht="20.100000000000001" customHeight="1">
      <c r="C17" s="181"/>
      <c r="D17" s="185"/>
      <c r="E17" s="185"/>
      <c r="F17" s="185"/>
      <c r="G17" s="185"/>
      <c r="H17" s="185"/>
      <c r="I17" s="185"/>
      <c r="J17" s="185"/>
      <c r="K17" s="185"/>
      <c r="L17" s="185"/>
      <c r="M17" s="185"/>
      <c r="N17" s="185"/>
      <c r="O17" s="185"/>
      <c r="P17" s="22"/>
      <c r="Q17" s="74"/>
      <c r="R17" s="74"/>
    </row>
    <row r="18" spans="3:25" ht="20.100000000000001" customHeight="1">
      <c r="C18" s="181"/>
      <c r="D18" s="186"/>
      <c r="E18" s="186"/>
      <c r="F18" s="186"/>
      <c r="G18" s="186"/>
      <c r="H18" s="186"/>
      <c r="I18" s="186"/>
      <c r="J18" s="186"/>
      <c r="K18" s="186"/>
      <c r="L18" s="186"/>
      <c r="M18" s="186"/>
      <c r="N18" s="186"/>
      <c r="O18" s="186"/>
      <c r="Q18" s="74"/>
    </row>
    <row r="19" spans="3:25" ht="20.100000000000001" customHeight="1">
      <c r="C19" s="178" t="s">
        <v>68</v>
      </c>
      <c r="D19" s="179">
        <v>1887.6024247400001</v>
      </c>
      <c r="E19" s="179">
        <v>2177.20860447</v>
      </c>
      <c r="F19" s="180">
        <v>2377.8960306699996</v>
      </c>
      <c r="G19" s="180">
        <v>2778.3513796299999</v>
      </c>
      <c r="H19" s="180">
        <v>3119.6442397299998</v>
      </c>
      <c r="I19" s="180">
        <v>3191.8041244799997</v>
      </c>
      <c r="J19" s="180">
        <v>3330.6303030000004</v>
      </c>
      <c r="K19" s="180">
        <v>3715.1388284600002</v>
      </c>
      <c r="L19" s="180">
        <v>4131.6279933799988</v>
      </c>
      <c r="M19" s="180">
        <v>4643.3312074100004</v>
      </c>
      <c r="N19" s="180">
        <v>4772.8293964400009</v>
      </c>
      <c r="O19" s="180"/>
      <c r="R19" s="74"/>
      <c r="S19" s="80"/>
      <c r="T19" s="80"/>
      <c r="U19" s="80"/>
      <c r="V19" s="85"/>
      <c r="W19" s="85"/>
      <c r="X19" s="80"/>
      <c r="Y19" s="80"/>
    </row>
    <row r="20" spans="3:25" ht="20.100000000000001" customHeight="1">
      <c r="C20" s="181" t="s">
        <v>221</v>
      </c>
      <c r="D20" s="182">
        <v>320.70078113000017</v>
      </c>
      <c r="E20" s="182">
        <v>434.10926957999993</v>
      </c>
      <c r="F20" s="182">
        <v>496.69293532999995</v>
      </c>
      <c r="G20" s="182">
        <v>462.00194553999989</v>
      </c>
      <c r="H20" s="185">
        <v>458.17961357000001</v>
      </c>
      <c r="I20" s="185">
        <v>535.10351709000008</v>
      </c>
      <c r="J20" s="185">
        <v>505.7486229000001</v>
      </c>
      <c r="K20" s="185">
        <v>500.01554651000009</v>
      </c>
      <c r="L20" s="185">
        <v>702.21703015000003</v>
      </c>
      <c r="M20" s="185">
        <v>677.44385625999996</v>
      </c>
      <c r="N20" s="185">
        <v>592.16507552000007</v>
      </c>
      <c r="O20" s="185"/>
      <c r="P20" s="65"/>
      <c r="Q20" s="181"/>
      <c r="R20" s="74"/>
      <c r="S20" s="74"/>
      <c r="T20" s="74"/>
      <c r="U20" s="74"/>
      <c r="V20" s="74"/>
      <c r="W20" s="74"/>
      <c r="X20" s="80"/>
      <c r="Y20" s="80"/>
    </row>
    <row r="21" spans="3:25" ht="20.100000000000001" customHeight="1">
      <c r="C21" s="181" t="s">
        <v>200</v>
      </c>
      <c r="D21" s="182">
        <v>227.72261777</v>
      </c>
      <c r="E21" s="182">
        <v>266.82107987000001</v>
      </c>
      <c r="F21" s="182">
        <v>302.11129363000003</v>
      </c>
      <c r="G21" s="182">
        <v>506.48483991000006</v>
      </c>
      <c r="H21" s="185">
        <v>587.06596139999999</v>
      </c>
      <c r="I21" s="185">
        <v>651.80694313000004</v>
      </c>
      <c r="J21" s="185">
        <v>669.45606652000004</v>
      </c>
      <c r="K21" s="185">
        <v>696.24376379</v>
      </c>
      <c r="L21" s="185">
        <v>671.92482502000007</v>
      </c>
      <c r="M21" s="185">
        <v>998.5091782500001</v>
      </c>
      <c r="N21" s="185">
        <v>980.54587708000008</v>
      </c>
      <c r="O21" s="185"/>
      <c r="P21" s="65"/>
      <c r="Q21" s="181"/>
      <c r="R21" s="74"/>
      <c r="S21" s="74"/>
      <c r="T21" s="74"/>
      <c r="U21" s="74"/>
      <c r="V21" s="74"/>
      <c r="W21" s="74"/>
      <c r="X21" s="80"/>
      <c r="Y21" s="80"/>
    </row>
    <row r="22" spans="3:25" ht="20.100000000000001" customHeight="1">
      <c r="C22" s="181" t="s">
        <v>222</v>
      </c>
      <c r="D22" s="182">
        <v>885.71745623999993</v>
      </c>
      <c r="E22" s="182">
        <v>993.33378673000004</v>
      </c>
      <c r="F22" s="182">
        <v>911.73047918999919</v>
      </c>
      <c r="G22" s="182">
        <v>1017.4491133400002</v>
      </c>
      <c r="H22" s="185">
        <v>1313.8342772499996</v>
      </c>
      <c r="I22" s="185">
        <v>1077.3358833399998</v>
      </c>
      <c r="J22" s="185">
        <v>1134.6590970800003</v>
      </c>
      <c r="K22" s="185">
        <v>1178.80933226</v>
      </c>
      <c r="L22" s="185">
        <v>1286.5601946399991</v>
      </c>
      <c r="M22" s="185">
        <v>1259.8088954299999</v>
      </c>
      <c r="N22" s="185">
        <v>1361.7128051500006</v>
      </c>
      <c r="O22" s="185"/>
      <c r="P22" s="65"/>
      <c r="Q22" s="181"/>
      <c r="R22" s="74"/>
      <c r="S22" s="74"/>
      <c r="T22" s="74"/>
      <c r="U22" s="74"/>
      <c r="V22" s="74"/>
      <c r="W22" s="74"/>
      <c r="X22" s="80"/>
      <c r="Y22" s="80"/>
    </row>
    <row r="23" spans="3:25" ht="20.100000000000001" customHeight="1">
      <c r="C23" s="181" t="s">
        <v>69</v>
      </c>
      <c r="D23" s="182">
        <v>453.4615695999999</v>
      </c>
      <c r="E23" s="182">
        <v>482.94446828999992</v>
      </c>
      <c r="F23" s="182">
        <v>667.36132252000016</v>
      </c>
      <c r="G23" s="182">
        <v>792.41548083999999</v>
      </c>
      <c r="H23" s="185">
        <v>760.56438750999996</v>
      </c>
      <c r="I23" s="185">
        <v>927.55778091999991</v>
      </c>
      <c r="J23" s="185">
        <v>1020.7665165</v>
      </c>
      <c r="K23" s="185">
        <v>1339.96000306</v>
      </c>
      <c r="L23" s="185">
        <v>1470.9259435699998</v>
      </c>
      <c r="M23" s="185">
        <v>1707.5692774699999</v>
      </c>
      <c r="N23" s="185">
        <v>1838.4056386900002</v>
      </c>
      <c r="O23" s="185"/>
      <c r="P23" s="65"/>
      <c r="Q23" s="181"/>
      <c r="R23" s="74"/>
      <c r="S23" s="74"/>
      <c r="T23" s="74"/>
      <c r="U23" s="74"/>
      <c r="V23" s="74"/>
      <c r="W23" s="85"/>
      <c r="X23" s="80"/>
    </row>
    <row r="24" spans="3:25" ht="18" customHeight="1">
      <c r="C24" s="181"/>
      <c r="D24" s="186"/>
      <c r="E24" s="74"/>
      <c r="F24" s="74"/>
      <c r="G24" s="74"/>
      <c r="H24" s="74"/>
      <c r="I24" s="74"/>
      <c r="J24" s="74"/>
      <c r="K24" s="76"/>
      <c r="L24" s="76"/>
      <c r="M24" s="312"/>
      <c r="N24" s="312"/>
      <c r="O24" s="312"/>
      <c r="T24" s="80"/>
      <c r="U24" s="80"/>
      <c r="V24" s="80"/>
      <c r="W24" s="80"/>
      <c r="X24" s="80"/>
      <c r="Y24" s="80"/>
    </row>
    <row r="25" spans="3:25" ht="20.100000000000001" customHeight="1">
      <c r="C25" s="178" t="s">
        <v>70</v>
      </c>
      <c r="D25" s="180">
        <f>D28+D29+D30+D31</f>
        <v>1752.9055462639819</v>
      </c>
      <c r="E25" s="180">
        <f t="shared" ref="E25:K25" si="0">E28+E29+E30+E31</f>
        <v>2262.5016269987582</v>
      </c>
      <c r="F25" s="180">
        <f t="shared" si="0"/>
        <v>2536.7015470090496</v>
      </c>
      <c r="G25" s="180">
        <f t="shared" si="0"/>
        <v>2899.8974987557967</v>
      </c>
      <c r="H25" s="180">
        <f t="shared" si="0"/>
        <v>2702.0921767361647</v>
      </c>
      <c r="I25" s="180">
        <f t="shared" si="0"/>
        <v>3329.3968987494718</v>
      </c>
      <c r="J25" s="180">
        <f t="shared" si="0"/>
        <v>3565.6031353142766</v>
      </c>
      <c r="K25" s="180">
        <f t="shared" si="0"/>
        <v>3680.9077988491936</v>
      </c>
      <c r="L25" s="180">
        <v>3968.3735780314319</v>
      </c>
      <c r="M25" s="180">
        <v>4151.7371509127852</v>
      </c>
      <c r="N25" s="180">
        <f>SUM(N28:N31)</f>
        <v>4307.7920496509369</v>
      </c>
      <c r="O25" s="180"/>
      <c r="Q25" s="65"/>
      <c r="R25" s="65"/>
      <c r="S25" s="39"/>
      <c r="T25" s="85"/>
      <c r="U25" s="85"/>
      <c r="V25" s="85"/>
      <c r="W25" s="85"/>
      <c r="X25" s="80"/>
    </row>
    <row r="26" spans="3:25" ht="20.100000000000001" customHeight="1">
      <c r="C26" s="181"/>
      <c r="D26" s="187"/>
      <c r="E26" s="188"/>
      <c r="F26" s="188"/>
      <c r="G26" s="188"/>
      <c r="H26" s="188"/>
      <c r="I26" s="188"/>
      <c r="J26" s="188"/>
      <c r="K26" s="24"/>
      <c r="L26" s="24"/>
      <c r="M26" s="24"/>
      <c r="N26" s="24"/>
      <c r="O26" s="24"/>
      <c r="P26" s="65"/>
      <c r="Q26" s="65"/>
      <c r="R26" s="65"/>
      <c r="S26" s="39"/>
      <c r="T26" s="65"/>
      <c r="U26" s="65"/>
      <c r="V26" s="65"/>
    </row>
    <row r="27" spans="3:25" ht="20.100000000000001" customHeight="1">
      <c r="C27" s="181"/>
      <c r="D27" s="187"/>
      <c r="E27" s="188"/>
      <c r="F27" s="188"/>
      <c r="G27" s="188"/>
      <c r="H27" s="188"/>
      <c r="I27" s="188"/>
      <c r="J27" s="188"/>
      <c r="K27" s="188"/>
      <c r="L27" s="188"/>
      <c r="M27" s="188"/>
      <c r="N27" s="188"/>
      <c r="O27" s="188"/>
      <c r="P27" s="74"/>
      <c r="Q27" s="65"/>
      <c r="R27" s="65"/>
      <c r="S27" s="39"/>
    </row>
    <row r="28" spans="3:25" ht="20.100000000000001" customHeight="1">
      <c r="C28" s="181" t="s">
        <v>29</v>
      </c>
      <c r="D28" s="24">
        <v>102.1786849229</v>
      </c>
      <c r="E28" s="24">
        <v>114.39403433980002</v>
      </c>
      <c r="F28" s="24">
        <v>148.87078167589999</v>
      </c>
      <c r="G28" s="24">
        <v>181.8102729798</v>
      </c>
      <c r="H28" s="24">
        <v>178.7677273013</v>
      </c>
      <c r="I28" s="24">
        <v>194.16135636619998</v>
      </c>
      <c r="J28" s="24">
        <v>208.20234687119995</v>
      </c>
      <c r="K28" s="24">
        <v>239.08861678050002</v>
      </c>
      <c r="L28" s="24">
        <v>257.40111688179996</v>
      </c>
      <c r="M28" s="24">
        <v>294.56635025979989</v>
      </c>
      <c r="N28" s="24">
        <v>355.75271609890001</v>
      </c>
      <c r="O28" s="24"/>
      <c r="P28" s="73"/>
      <c r="Q28" s="65"/>
      <c r="R28" s="65"/>
      <c r="S28" s="79"/>
    </row>
    <row r="29" spans="3:25" ht="20.100000000000001" customHeight="1">
      <c r="C29" s="181" t="s">
        <v>71</v>
      </c>
      <c r="D29" s="24">
        <v>150.60763418899998</v>
      </c>
      <c r="E29" s="24">
        <v>303.27286042409997</v>
      </c>
      <c r="F29" s="24">
        <v>355.89473380629988</v>
      </c>
      <c r="G29" s="24">
        <v>395.12283251690002</v>
      </c>
      <c r="H29" s="24">
        <v>467.44287844349998</v>
      </c>
      <c r="I29" s="24">
        <v>475.75017386889994</v>
      </c>
      <c r="J29" s="24">
        <v>520.99019876450006</v>
      </c>
      <c r="K29" s="24">
        <v>579.15361627640016</v>
      </c>
      <c r="L29" s="24">
        <v>634.86942453290021</v>
      </c>
      <c r="M29" s="24">
        <v>616.28977504760007</v>
      </c>
      <c r="N29" s="24">
        <v>566.48300168849983</v>
      </c>
      <c r="O29" s="24"/>
      <c r="Q29" s="65"/>
      <c r="T29" s="74"/>
      <c r="U29" s="74"/>
      <c r="V29" s="74"/>
      <c r="W29" s="74"/>
      <c r="X29" s="74"/>
      <c r="Y29" s="74"/>
    </row>
    <row r="30" spans="3:25" ht="20.100000000000001" customHeight="1">
      <c r="C30" s="181" t="s">
        <v>72</v>
      </c>
      <c r="D30" s="182">
        <v>1409.4740179914975</v>
      </c>
      <c r="E30" s="24">
        <v>1736.2999334851859</v>
      </c>
      <c r="F30" s="24">
        <v>1916.0627943386248</v>
      </c>
      <c r="G30" s="24">
        <v>2169.2564605547987</v>
      </c>
      <c r="H30" s="24">
        <v>1903.6395667574036</v>
      </c>
      <c r="I30" s="24">
        <v>2492.2571711105211</v>
      </c>
      <c r="J30" s="24">
        <v>2691.0916503104281</v>
      </c>
      <c r="K30" s="24">
        <v>2697.1259999098124</v>
      </c>
      <c r="L30" s="24">
        <v>2910.1311880669059</v>
      </c>
      <c r="M30" s="24">
        <v>3045.4192216053852</v>
      </c>
      <c r="N30" s="24">
        <v>3200.0395343712294</v>
      </c>
      <c r="O30" s="24"/>
      <c r="T30" s="74"/>
      <c r="U30" s="74"/>
      <c r="V30" s="74"/>
      <c r="W30" s="74"/>
      <c r="X30" s="74"/>
      <c r="Y30" s="74"/>
    </row>
    <row r="31" spans="3:25" ht="20.100000000000001" customHeight="1">
      <c r="C31" s="181" t="s">
        <v>12</v>
      </c>
      <c r="D31" s="182">
        <v>90.645209160584585</v>
      </c>
      <c r="E31" s="24">
        <v>108.53479874967249</v>
      </c>
      <c r="F31" s="24">
        <v>115.87323718822469</v>
      </c>
      <c r="G31" s="24">
        <v>153.70793270429806</v>
      </c>
      <c r="H31" s="24">
        <v>152.24200423396141</v>
      </c>
      <c r="I31" s="24">
        <v>167.22819740385037</v>
      </c>
      <c r="J31" s="24">
        <v>145.31893936814831</v>
      </c>
      <c r="K31" s="24">
        <v>165.53956588248084</v>
      </c>
      <c r="L31" s="24">
        <v>165.97184854982623</v>
      </c>
      <c r="M31" s="24">
        <v>195.461804</v>
      </c>
      <c r="N31" s="24">
        <v>185.51679749230755</v>
      </c>
      <c r="O31" s="24"/>
      <c r="T31" s="74"/>
      <c r="U31" s="74"/>
      <c r="V31" s="74"/>
      <c r="W31" s="74"/>
      <c r="X31" s="74"/>
      <c r="Y31" s="74"/>
    </row>
    <row r="32" spans="3:25" ht="20.100000000000001" customHeight="1">
      <c r="C32" s="181"/>
      <c r="D32" s="189"/>
      <c r="E32" s="74"/>
      <c r="F32" s="74"/>
      <c r="G32" s="74"/>
      <c r="H32" s="74"/>
      <c r="I32" s="74"/>
      <c r="J32" s="74"/>
      <c r="K32" s="74"/>
      <c r="L32" s="74"/>
      <c r="M32" s="74"/>
      <c r="N32" s="74"/>
      <c r="O32" s="74"/>
      <c r="T32" s="74"/>
      <c r="U32" s="74"/>
      <c r="V32" s="74"/>
      <c r="W32" s="74"/>
      <c r="X32" s="74"/>
      <c r="Y32" s="74"/>
    </row>
    <row r="33" spans="3:25" ht="20.100000000000001" customHeight="1">
      <c r="C33" s="178" t="s">
        <v>73</v>
      </c>
      <c r="D33" s="179">
        <v>3619.6979710039823</v>
      </c>
      <c r="E33" s="179">
        <v>4415.7982314687579</v>
      </c>
      <c r="F33" s="179">
        <v>4888.0665776790493</v>
      </c>
      <c r="G33" s="179">
        <v>5648.0688783857968</v>
      </c>
      <c r="H33" s="179">
        <v>5795.2964164661644</v>
      </c>
      <c r="I33" s="180">
        <v>6491.3780232294712</v>
      </c>
      <c r="J33" s="180">
        <v>6861.610440774275</v>
      </c>
      <c r="K33" s="180">
        <f>+K25+K19</f>
        <v>7396.0466273091934</v>
      </c>
      <c r="L33" s="180">
        <v>8100.0015722914322</v>
      </c>
      <c r="M33" s="180">
        <v>8795.1488856827855</v>
      </c>
      <c r="N33" s="180">
        <f>N25+N14</f>
        <v>9080.6202559209378</v>
      </c>
      <c r="O33" s="180"/>
    </row>
    <row r="34" spans="3:25">
      <c r="C34" s="181"/>
      <c r="T34" s="74"/>
      <c r="U34" s="74"/>
      <c r="V34" s="74"/>
      <c r="W34" s="74"/>
      <c r="X34" s="74"/>
      <c r="Y34" s="74"/>
    </row>
    <row r="35" spans="3:25">
      <c r="C35" s="181" t="s">
        <v>201</v>
      </c>
      <c r="D35" s="190">
        <v>1.5E-3</v>
      </c>
      <c r="E35" s="190">
        <v>2.0999999999999999E-3</v>
      </c>
      <c r="F35" s="190">
        <v>4.8999999999999998E-3</v>
      </c>
      <c r="G35" s="190">
        <v>8.6E-3</v>
      </c>
      <c r="H35" s="190">
        <v>1.15E-2</v>
      </c>
      <c r="I35" s="190">
        <v>1.2999999999999999E-2</v>
      </c>
      <c r="J35" s="190">
        <v>1.43E-2</v>
      </c>
      <c r="K35" s="190">
        <v>1.6291540552743188E-2</v>
      </c>
      <c r="L35" s="190">
        <v>1.6782801738853593E-2</v>
      </c>
      <c r="M35" s="190">
        <v>1.6171394799920882E-2</v>
      </c>
      <c r="N35" s="190">
        <v>1.4655087711678954E-2</v>
      </c>
      <c r="O35" s="190"/>
    </row>
    <row r="36" spans="3:25">
      <c r="C36" s="181"/>
      <c r="D36" s="190"/>
      <c r="E36" s="190"/>
      <c r="F36" s="190"/>
      <c r="G36" s="190"/>
      <c r="H36" s="190"/>
      <c r="I36" s="190"/>
      <c r="J36" s="190"/>
      <c r="K36" s="190"/>
      <c r="L36" s="190"/>
      <c r="M36" s="190"/>
      <c r="N36" s="190"/>
      <c r="O36" s="190"/>
    </row>
    <row r="37" spans="3:25">
      <c r="D37" s="190"/>
      <c r="E37" s="190"/>
      <c r="F37" s="190"/>
      <c r="G37" s="190"/>
      <c r="H37" s="190"/>
      <c r="I37" s="190"/>
      <c r="J37" s="190"/>
      <c r="K37" s="190"/>
      <c r="L37" s="190"/>
      <c r="M37" s="190"/>
      <c r="N37" s="190"/>
      <c r="O37" s="190"/>
    </row>
    <row r="38" spans="3:25">
      <c r="C38" s="56"/>
      <c r="D38" s="56"/>
      <c r="I38" s="181"/>
      <c r="J38" s="65"/>
      <c r="K38" s="65"/>
      <c r="L38" s="65"/>
      <c r="M38" s="65"/>
      <c r="N38" s="65"/>
      <c r="O38" s="65"/>
    </row>
    <row r="39" spans="3:25">
      <c r="C39" s="181"/>
      <c r="I39" s="181"/>
      <c r="J39" s="65"/>
      <c r="K39" s="65"/>
      <c r="L39" s="65"/>
      <c r="M39" s="65"/>
      <c r="N39" s="65"/>
      <c r="O39" s="65"/>
    </row>
    <row r="40" spans="3:25">
      <c r="C40" s="181"/>
      <c r="I40" s="181"/>
      <c r="J40" s="65"/>
      <c r="K40" s="65"/>
      <c r="L40" s="65"/>
      <c r="M40" s="65"/>
      <c r="N40" s="65"/>
      <c r="O40" s="65"/>
    </row>
    <row r="41" spans="3:25">
      <c r="C41" s="181"/>
      <c r="H41" s="65"/>
    </row>
    <row r="42" spans="3:25">
      <c r="H42" s="65"/>
    </row>
    <row r="43" spans="3:25">
      <c r="H43" s="65"/>
    </row>
    <row r="44" spans="3:25">
      <c r="H44" s="65"/>
    </row>
    <row r="50" spans="3:20">
      <c r="R50" s="74"/>
      <c r="S50" s="74"/>
      <c r="T50" s="74"/>
    </row>
    <row r="51" spans="3:20">
      <c r="Q51" s="22"/>
      <c r="R51" s="24"/>
      <c r="S51" s="24"/>
      <c r="T51" s="24"/>
    </row>
    <row r="52" spans="3:20">
      <c r="Q52" s="22"/>
      <c r="R52" s="24"/>
      <c r="S52" s="24"/>
      <c r="T52" s="24"/>
    </row>
    <row r="53" spans="3:20">
      <c r="Q53" s="22"/>
      <c r="R53" s="23"/>
      <c r="S53" s="23"/>
      <c r="T53" s="23"/>
    </row>
    <row r="54" spans="3:20">
      <c r="Q54" s="22"/>
      <c r="R54" s="23"/>
      <c r="S54" s="23"/>
      <c r="T54" s="23"/>
    </row>
    <row r="57" spans="3:20">
      <c r="F57" s="181"/>
      <c r="G57" s="65"/>
    </row>
    <row r="58" spans="3:20">
      <c r="F58" s="181"/>
      <c r="G58" s="65"/>
      <c r="S58" s="106"/>
    </row>
    <row r="59" spans="3:20">
      <c r="F59" s="181"/>
      <c r="G59" s="65"/>
      <c r="S59" s="106"/>
    </row>
    <row r="60" spans="3:20">
      <c r="F60" s="181"/>
      <c r="G60" s="65"/>
      <c r="S60" s="106"/>
    </row>
    <row r="61" spans="3:20">
      <c r="S61" s="106"/>
    </row>
    <row r="62" spans="3:20">
      <c r="C62" s="119"/>
      <c r="D62" s="119"/>
      <c r="E62" s="119"/>
      <c r="F62" s="119"/>
      <c r="G62" s="119"/>
      <c r="H62" s="119"/>
      <c r="I62" s="119"/>
      <c r="J62" s="119"/>
      <c r="K62" s="119"/>
      <c r="L62" s="119"/>
      <c r="M62" s="119"/>
      <c r="N62" s="119"/>
      <c r="O62" s="119"/>
    </row>
    <row r="63" spans="3:20">
      <c r="C63" s="119"/>
      <c r="D63" s="120"/>
      <c r="E63" s="120"/>
      <c r="F63" s="120"/>
      <c r="G63" s="120"/>
      <c r="H63" s="120"/>
      <c r="I63" s="120"/>
      <c r="J63" s="120"/>
      <c r="K63" s="120"/>
      <c r="L63" s="120"/>
      <c r="M63" s="120"/>
      <c r="N63" s="120"/>
      <c r="O63" s="120"/>
    </row>
    <row r="64" spans="3:20">
      <c r="C64" s="120"/>
      <c r="D64" s="120"/>
      <c r="E64" s="120"/>
      <c r="F64" s="120"/>
      <c r="G64" s="120"/>
      <c r="H64" s="120"/>
      <c r="I64" s="120"/>
      <c r="J64" s="120"/>
      <c r="K64" s="120"/>
      <c r="L64" s="120"/>
      <c r="M64" s="120"/>
      <c r="N64" s="120"/>
      <c r="O64" s="120"/>
    </row>
    <row r="65" spans="3:20">
      <c r="C65" s="119"/>
      <c r="D65" s="119"/>
      <c r="E65" s="119"/>
      <c r="F65" s="119"/>
      <c r="G65" s="119"/>
      <c r="H65" s="119"/>
      <c r="I65" s="119"/>
      <c r="J65" s="119"/>
      <c r="K65" s="119"/>
      <c r="L65" s="119"/>
      <c r="M65" s="119"/>
      <c r="N65" s="119"/>
      <c r="O65" s="119"/>
    </row>
    <row r="66" spans="3:20">
      <c r="C66" s="119"/>
      <c r="D66" s="119"/>
      <c r="E66" s="119"/>
      <c r="F66" s="119"/>
      <c r="G66" s="119"/>
      <c r="H66" s="119"/>
      <c r="I66" s="119"/>
      <c r="J66" s="119"/>
      <c r="K66" s="119"/>
      <c r="L66" s="119"/>
      <c r="M66" s="119"/>
      <c r="N66" s="119"/>
      <c r="O66" s="119"/>
    </row>
    <row r="67" spans="3:20">
      <c r="C67" s="119"/>
      <c r="D67" s="119"/>
      <c r="E67" s="119"/>
      <c r="F67" s="119"/>
      <c r="G67" s="119"/>
      <c r="H67" s="119"/>
      <c r="I67" s="119"/>
      <c r="J67" s="119"/>
      <c r="K67" s="119"/>
      <c r="L67" s="119"/>
      <c r="M67" s="119"/>
      <c r="N67" s="119"/>
      <c r="O67" s="119"/>
      <c r="T67" s="65"/>
    </row>
    <row r="68" spans="3:20">
      <c r="C68" s="119"/>
      <c r="D68" s="119"/>
      <c r="E68" s="119"/>
      <c r="F68" s="119"/>
      <c r="G68" s="119"/>
      <c r="H68" s="119"/>
      <c r="I68" s="119"/>
      <c r="J68" s="119"/>
      <c r="K68" s="119"/>
      <c r="L68" s="119"/>
      <c r="M68" s="119"/>
      <c r="N68" s="119"/>
      <c r="O68" s="119"/>
      <c r="T68" s="65"/>
    </row>
    <row r="69" spans="3:20">
      <c r="C69" s="119"/>
      <c r="D69" s="119"/>
      <c r="E69" s="119"/>
      <c r="F69" s="119"/>
      <c r="G69" s="119"/>
      <c r="H69" s="119"/>
      <c r="I69" s="119"/>
      <c r="J69" s="119"/>
      <c r="K69" s="119"/>
      <c r="L69" s="119"/>
      <c r="M69" s="119"/>
      <c r="N69" s="119"/>
      <c r="O69" s="119"/>
      <c r="T69" s="65"/>
    </row>
  </sheetData>
  <hyperlinks>
    <hyperlink ref="P6" location="Cover!A1" display="cover" xr:uid="{4E4189AA-5A8F-46A4-B70B-FED22123B5C1}"/>
  </hyperlinks>
  <pageMargins left="0.7" right="0.7" top="0.75" bottom="0.75" header="0.3" footer="0.3"/>
  <pageSetup paperSize="9" scale="70" orientation="landscape" r:id="rId1"/>
  <colBreaks count="1" manualBreakCount="1">
    <brk id="15"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CD737-26FA-4246-ADBF-423C87C784A6}">
  <sheetPr codeName="Sheet11">
    <tabColor theme="5"/>
    <pageSetUpPr fitToPage="1"/>
  </sheetPr>
  <dimension ref="A1:W38"/>
  <sheetViews>
    <sheetView view="pageBreakPreview" zoomScale="80" zoomScaleNormal="85" zoomScaleSheetLayoutView="80" workbookViewId="0">
      <pane xSplit="3" ySplit="7" topLeftCell="D8" activePane="bottomRight" state="frozen"/>
      <selection activeCell="F43" sqref="F43"/>
      <selection pane="topRight" activeCell="F43" sqref="F43"/>
      <selection pane="bottomLeft" activeCell="F43" sqref="F43"/>
      <selection pane="bottomRight" activeCell="P6" sqref="P6"/>
    </sheetView>
  </sheetViews>
  <sheetFormatPr defaultColWidth="9.140625" defaultRowHeight="15"/>
  <cols>
    <col min="1" max="1" width="5.42578125" style="26" customWidth="1"/>
    <col min="2" max="2" width="4.7109375" style="1" customWidth="1"/>
    <col min="3" max="3" width="35.7109375" style="1" customWidth="1"/>
    <col min="4" max="14" width="14.140625" style="1" customWidth="1"/>
    <col min="15" max="15" width="4" style="1" customWidth="1"/>
    <col min="16" max="16384" width="9.140625" style="1"/>
  </cols>
  <sheetData>
    <row r="1" spans="1:23" s="16" customFormat="1" ht="18.75" customHeight="1">
      <c r="A1" s="26"/>
      <c r="B1" s="1"/>
      <c r="C1" s="13"/>
      <c r="D1" s="13"/>
      <c r="E1" s="13"/>
      <c r="F1" s="13"/>
      <c r="G1" s="13"/>
      <c r="H1" s="13"/>
      <c r="I1" s="13"/>
      <c r="J1" s="13"/>
      <c r="K1" s="13"/>
      <c r="L1" s="13"/>
      <c r="M1" s="13"/>
      <c r="N1" s="13"/>
    </row>
    <row r="2" spans="1:23" s="16" customFormat="1" ht="15.75" customHeight="1">
      <c r="A2" s="26"/>
      <c r="B2" s="1"/>
      <c r="C2" s="13"/>
      <c r="D2" s="13"/>
      <c r="E2" s="13"/>
      <c r="F2" s="13"/>
      <c r="G2" s="13"/>
      <c r="H2" s="13"/>
      <c r="I2" s="13"/>
      <c r="J2" s="13"/>
      <c r="K2" s="13"/>
      <c r="L2" s="13"/>
      <c r="M2" s="13"/>
      <c r="N2" s="13"/>
    </row>
    <row r="3" spans="1:23">
      <c r="C3" s="13"/>
      <c r="D3" s="13"/>
      <c r="E3" s="13"/>
      <c r="F3" s="13"/>
      <c r="G3" s="13"/>
      <c r="H3" s="13"/>
      <c r="I3" s="13"/>
      <c r="J3" s="13"/>
      <c r="K3" s="13"/>
      <c r="L3" s="13"/>
      <c r="M3" s="13"/>
      <c r="N3" s="13"/>
    </row>
    <row r="4" spans="1:23" s="16" customFormat="1" ht="23.25" customHeight="1">
      <c r="A4" s="26"/>
      <c r="B4" s="1"/>
      <c r="C4" s="27"/>
      <c r="D4" s="27"/>
      <c r="E4" s="27"/>
      <c r="F4" s="27"/>
      <c r="G4" s="27"/>
      <c r="H4" s="27"/>
      <c r="I4" s="27"/>
      <c r="J4" s="27"/>
      <c r="K4" s="27"/>
      <c r="L4" s="27"/>
      <c r="M4" s="27"/>
      <c r="N4" s="27"/>
    </row>
    <row r="5" spans="1:23" s="16" customFormat="1" ht="23.25" customHeight="1">
      <c r="A5" s="26"/>
      <c r="B5" s="1"/>
      <c r="C5" s="9" t="s">
        <v>10</v>
      </c>
      <c r="D5" s="27"/>
      <c r="E5" s="27"/>
      <c r="F5" s="27"/>
      <c r="G5" s="27"/>
      <c r="H5" s="27"/>
      <c r="I5" s="27"/>
      <c r="J5" s="27"/>
      <c r="K5" s="27"/>
      <c r="L5" s="27"/>
      <c r="M5" s="27"/>
      <c r="N5" s="27"/>
      <c r="P5" s="28"/>
    </row>
    <row r="6" spans="1:23" s="16" customFormat="1" ht="23.25" customHeight="1">
      <c r="A6" s="26"/>
      <c r="B6" s="1"/>
      <c r="C6" s="27"/>
      <c r="D6" s="27"/>
      <c r="E6" s="27"/>
      <c r="F6" s="27"/>
      <c r="G6" s="27"/>
      <c r="H6" s="27"/>
      <c r="I6" s="27"/>
      <c r="J6" s="27"/>
      <c r="K6" s="27"/>
      <c r="L6" s="27"/>
      <c r="M6" s="27"/>
      <c r="N6" s="27"/>
      <c r="P6" s="153" t="s">
        <v>95</v>
      </c>
    </row>
    <row r="7" spans="1:23" s="16" customFormat="1">
      <c r="A7" s="26"/>
      <c r="B7" s="1"/>
      <c r="C7" s="158" t="s">
        <v>9</v>
      </c>
      <c r="D7" s="157" t="s">
        <v>5</v>
      </c>
      <c r="E7" s="157" t="s">
        <v>6</v>
      </c>
      <c r="F7" s="157" t="s">
        <v>2</v>
      </c>
      <c r="G7" s="157" t="s">
        <v>7</v>
      </c>
      <c r="H7" s="157" t="s">
        <v>8</v>
      </c>
      <c r="I7" s="157" t="s">
        <v>96</v>
      </c>
      <c r="J7" s="157" t="s">
        <v>196</v>
      </c>
      <c r="K7" s="157" t="s">
        <v>204</v>
      </c>
      <c r="L7" s="157" t="s">
        <v>275</v>
      </c>
      <c r="M7" s="157" t="s">
        <v>280</v>
      </c>
      <c r="N7" s="157" t="s">
        <v>290</v>
      </c>
    </row>
    <row r="8" spans="1:23" s="16" customFormat="1">
      <c r="A8" s="26"/>
      <c r="B8" s="1"/>
      <c r="C8" s="1"/>
      <c r="D8" s="1"/>
      <c r="E8" s="1"/>
      <c r="F8" s="1"/>
      <c r="G8" s="1"/>
      <c r="H8" s="1"/>
      <c r="I8" s="1"/>
      <c r="J8" s="1"/>
      <c r="K8" s="1"/>
      <c r="L8" s="1"/>
      <c r="M8" s="1"/>
      <c r="N8" s="1"/>
    </row>
    <row r="9" spans="1:23" s="16" customFormat="1" ht="20.100000000000001" customHeight="1">
      <c r="A9" s="26"/>
      <c r="B9" s="1"/>
      <c r="C9" s="154" t="s">
        <v>74</v>
      </c>
      <c r="D9" s="166">
        <v>125.94172952</v>
      </c>
      <c r="E9" s="166">
        <v>174.46363690999999</v>
      </c>
      <c r="F9" s="166">
        <v>189.28636601526881</v>
      </c>
      <c r="G9" s="166">
        <v>201.26155939</v>
      </c>
      <c r="H9" s="167">
        <v>235.14818525134001</v>
      </c>
      <c r="I9" s="167">
        <v>251.38795838731988</v>
      </c>
      <c r="J9" s="167">
        <v>335.43610083000004</v>
      </c>
      <c r="K9" s="167">
        <v>368.21323797813125</v>
      </c>
      <c r="L9" s="167">
        <v>409.60944710524655</v>
      </c>
      <c r="M9" s="167">
        <v>413.8442727472351</v>
      </c>
      <c r="N9" s="167">
        <v>501.26929966758672</v>
      </c>
      <c r="Q9" s="65"/>
      <c r="R9" s="65"/>
      <c r="S9" s="65"/>
      <c r="T9" s="65"/>
      <c r="U9" s="65"/>
      <c r="V9" s="65"/>
      <c r="W9" s="65"/>
    </row>
    <row r="10" spans="1:23" s="16" customFormat="1" ht="20.100000000000001" customHeight="1">
      <c r="A10" s="26" t="s">
        <v>75</v>
      </c>
      <c r="B10" s="1"/>
      <c r="C10" s="159" t="s">
        <v>76</v>
      </c>
      <c r="D10" s="162">
        <v>31.496442090000002</v>
      </c>
      <c r="E10" s="162">
        <v>51.123610890000002</v>
      </c>
      <c r="F10" s="162">
        <v>56.040260369999999</v>
      </c>
      <c r="G10" s="162">
        <v>55.833294950000003</v>
      </c>
      <c r="H10" s="8">
        <v>56.077728239999999</v>
      </c>
      <c r="I10" s="8">
        <v>56.22094225</v>
      </c>
      <c r="J10" s="8">
        <v>66.072824600000004</v>
      </c>
      <c r="K10" s="8">
        <v>65.801122820000003</v>
      </c>
      <c r="L10" s="8">
        <v>66.019189339999997</v>
      </c>
      <c r="M10" s="8">
        <v>66.23856705</v>
      </c>
      <c r="N10" s="8">
        <v>66.089383479999995</v>
      </c>
      <c r="Q10" s="65"/>
      <c r="R10" s="65"/>
      <c r="S10" s="65"/>
      <c r="T10" s="65"/>
      <c r="U10" s="65"/>
      <c r="V10" s="65"/>
      <c r="W10" s="65"/>
    </row>
    <row r="11" spans="1:23" s="16" customFormat="1" ht="20.100000000000001" customHeight="1">
      <c r="A11" s="26" t="s">
        <v>75</v>
      </c>
      <c r="B11" s="1"/>
      <c r="C11" s="159" t="s">
        <v>78</v>
      </c>
      <c r="D11" s="162">
        <v>0</v>
      </c>
      <c r="E11" s="162">
        <v>0</v>
      </c>
      <c r="F11" s="162">
        <v>0</v>
      </c>
      <c r="G11" s="162">
        <v>0</v>
      </c>
      <c r="H11" s="8">
        <v>0</v>
      </c>
      <c r="I11" s="8">
        <v>0</v>
      </c>
      <c r="J11" s="8">
        <v>0</v>
      </c>
      <c r="K11" s="8">
        <v>0</v>
      </c>
      <c r="L11" s="8">
        <v>0</v>
      </c>
      <c r="M11" s="8">
        <v>0</v>
      </c>
      <c r="N11" s="8">
        <v>0</v>
      </c>
      <c r="Q11" s="65"/>
      <c r="R11" s="65"/>
      <c r="S11" s="65"/>
      <c r="T11" s="65"/>
      <c r="U11" s="65"/>
      <c r="V11" s="65"/>
      <c r="W11" s="65"/>
    </row>
    <row r="12" spans="1:23" s="16" customFormat="1" ht="20.100000000000001" customHeight="1">
      <c r="A12" s="26" t="s">
        <v>75</v>
      </c>
      <c r="B12" s="1"/>
      <c r="C12" s="159" t="s">
        <v>80</v>
      </c>
      <c r="D12" s="162">
        <v>9.8890214200000006</v>
      </c>
      <c r="E12" s="162">
        <v>9.8839181300000014</v>
      </c>
      <c r="F12" s="162">
        <v>9.891195960000001</v>
      </c>
      <c r="G12" s="162">
        <v>9.8870856000000007</v>
      </c>
      <c r="H12" s="8">
        <v>35.314133480000002</v>
      </c>
      <c r="I12" s="8">
        <v>37.571129689999999</v>
      </c>
      <c r="J12" s="8">
        <v>52.534338460000008</v>
      </c>
      <c r="K12" s="8">
        <v>75.328163414918265</v>
      </c>
      <c r="L12" s="8">
        <v>99.272573308095772</v>
      </c>
      <c r="M12" s="8">
        <v>95.595562010000009</v>
      </c>
      <c r="N12" s="8">
        <v>201.2054181475867</v>
      </c>
      <c r="R12" s="65"/>
    </row>
    <row r="13" spans="1:23" s="16" customFormat="1" ht="20.100000000000001" customHeight="1">
      <c r="A13" s="26" t="s">
        <v>75</v>
      </c>
      <c r="B13" s="1"/>
      <c r="C13" s="159" t="s">
        <v>12</v>
      </c>
      <c r="D13" s="162">
        <v>84.556266010000002</v>
      </c>
      <c r="E13" s="162">
        <v>113.45610789</v>
      </c>
      <c r="F13" s="162">
        <v>123.35490968526882</v>
      </c>
      <c r="G13" s="162">
        <v>135.54117884000001</v>
      </c>
      <c r="H13" s="8">
        <v>143.75632353134</v>
      </c>
      <c r="I13" s="8">
        <v>157.59588644731988</v>
      </c>
      <c r="J13" s="8">
        <v>216.82893777000004</v>
      </c>
      <c r="K13" s="8">
        <v>227.08395174321302</v>
      </c>
      <c r="L13" s="8">
        <v>244.31768445715082</v>
      </c>
      <c r="M13" s="8">
        <v>252.01014368723511</v>
      </c>
      <c r="N13" s="8">
        <v>233.97449804000001</v>
      </c>
    </row>
    <row r="14" spans="1:23" s="16" customFormat="1" ht="20.100000000000001" customHeight="1">
      <c r="A14" s="26"/>
      <c r="B14" s="1"/>
      <c r="C14" s="159"/>
      <c r="D14" s="162"/>
      <c r="E14" s="162"/>
      <c r="F14" s="162"/>
      <c r="G14" s="162"/>
      <c r="H14" s="8"/>
      <c r="I14" s="8"/>
      <c r="J14" s="8"/>
      <c r="K14" s="8"/>
      <c r="L14" s="8"/>
      <c r="M14" s="8"/>
      <c r="N14" s="8"/>
      <c r="R14" s="65"/>
    </row>
    <row r="15" spans="1:23" s="16" customFormat="1" ht="20.100000000000001" customHeight="1">
      <c r="A15" s="26"/>
      <c r="B15" s="1"/>
      <c r="C15" s="154" t="s">
        <v>77</v>
      </c>
      <c r="D15" s="166">
        <v>107.06894894000001</v>
      </c>
      <c r="E15" s="166">
        <v>211.65272166367998</v>
      </c>
      <c r="F15" s="166">
        <v>203.28302766303005</v>
      </c>
      <c r="G15" s="166">
        <v>255.73102239909727</v>
      </c>
      <c r="H15" s="167">
        <v>305.28096887588055</v>
      </c>
      <c r="I15" s="167">
        <v>337.62791016</v>
      </c>
      <c r="J15" s="167">
        <v>302.71114777999998</v>
      </c>
      <c r="K15" s="167">
        <v>173.13092159000001</v>
      </c>
      <c r="L15" s="167">
        <v>180.72017047</v>
      </c>
      <c r="M15" s="167">
        <v>264.44166561999998</v>
      </c>
      <c r="N15" s="167">
        <v>207.31735606000001</v>
      </c>
      <c r="Q15" s="65"/>
      <c r="R15" s="65"/>
      <c r="S15" s="38"/>
    </row>
    <row r="16" spans="1:23" s="16" customFormat="1" ht="20.100000000000001" customHeight="1">
      <c r="A16" s="26" t="s">
        <v>81</v>
      </c>
      <c r="B16" s="1"/>
      <c r="C16" s="159" t="s">
        <v>76</v>
      </c>
      <c r="D16" s="162">
        <v>0</v>
      </c>
      <c r="E16" s="162">
        <v>0</v>
      </c>
      <c r="F16" s="162">
        <v>0</v>
      </c>
      <c r="G16" s="162">
        <v>1.94792057</v>
      </c>
      <c r="H16" s="8">
        <v>18.14270595</v>
      </c>
      <c r="I16" s="8">
        <v>0.76832453000000012</v>
      </c>
      <c r="J16" s="8">
        <v>8.0412717700000016</v>
      </c>
      <c r="K16" s="8">
        <v>3.5048734800000001</v>
      </c>
      <c r="L16" s="8">
        <v>0</v>
      </c>
      <c r="M16" s="8">
        <v>0</v>
      </c>
      <c r="N16" s="8">
        <v>0</v>
      </c>
      <c r="Q16" s="65"/>
      <c r="R16" s="65"/>
      <c r="S16" s="38"/>
    </row>
    <row r="17" spans="1:19" s="16" customFormat="1" ht="20.100000000000001" customHeight="1">
      <c r="A17" s="26" t="s">
        <v>81</v>
      </c>
      <c r="B17" s="1"/>
      <c r="C17" s="159" t="s">
        <v>78</v>
      </c>
      <c r="D17" s="162">
        <v>10</v>
      </c>
      <c r="E17" s="162">
        <v>107.39962316932407</v>
      </c>
      <c r="F17" s="162">
        <v>100.50742771303003</v>
      </c>
      <c r="G17" s="162">
        <v>161.51401001909727</v>
      </c>
      <c r="H17" s="8">
        <v>169.86474185588057</v>
      </c>
      <c r="I17" s="8">
        <v>228.84975119999999</v>
      </c>
      <c r="J17" s="8">
        <v>162.86247288999996</v>
      </c>
      <c r="K17" s="8">
        <v>63.372883630000004</v>
      </c>
      <c r="L17" s="8">
        <v>57.652550650000002</v>
      </c>
      <c r="M17" s="8">
        <v>186.91821062</v>
      </c>
      <c r="N17" s="8">
        <v>113.84798625000001</v>
      </c>
      <c r="Q17" s="65"/>
      <c r="R17" s="65"/>
      <c r="S17" s="38"/>
    </row>
    <row r="18" spans="1:19" s="16" customFormat="1" ht="20.100000000000001" customHeight="1">
      <c r="A18" s="26" t="s">
        <v>81</v>
      </c>
      <c r="B18" s="1"/>
      <c r="C18" s="159" t="s">
        <v>80</v>
      </c>
      <c r="D18" s="162">
        <v>0</v>
      </c>
      <c r="E18" s="162">
        <v>4.6483344343558981</v>
      </c>
      <c r="F18" s="162">
        <v>0</v>
      </c>
      <c r="G18" s="162">
        <v>0</v>
      </c>
      <c r="H18" s="8">
        <v>0</v>
      </c>
      <c r="I18" s="8">
        <v>0</v>
      </c>
      <c r="J18" s="8">
        <v>0</v>
      </c>
      <c r="K18" s="8">
        <v>0</v>
      </c>
      <c r="L18" s="8">
        <v>-3.9711900000000324E-3</v>
      </c>
      <c r="M18" s="8">
        <v>0</v>
      </c>
      <c r="N18" s="8">
        <v>0</v>
      </c>
    </row>
    <row r="19" spans="1:19" s="16" customFormat="1" ht="20.100000000000001" customHeight="1">
      <c r="A19" s="26" t="s">
        <v>81</v>
      </c>
      <c r="B19" s="1"/>
      <c r="C19" s="159" t="s">
        <v>12</v>
      </c>
      <c r="D19" s="162">
        <v>97.068948940000013</v>
      </c>
      <c r="E19" s="162">
        <v>99.604764060000008</v>
      </c>
      <c r="F19" s="162">
        <v>102.77559995000001</v>
      </c>
      <c r="G19" s="162">
        <v>92.269091809999992</v>
      </c>
      <c r="H19" s="8">
        <v>117.27352106999999</v>
      </c>
      <c r="I19" s="8">
        <v>108.00983443</v>
      </c>
      <c r="J19" s="8">
        <v>131.80740312</v>
      </c>
      <c r="K19" s="8">
        <v>106.25316448000001</v>
      </c>
      <c r="L19" s="8">
        <v>123.07159100999999</v>
      </c>
      <c r="M19" s="8">
        <v>77.523454999999984</v>
      </c>
      <c r="N19" s="8">
        <v>93.469369809999989</v>
      </c>
    </row>
    <row r="20" spans="1:19" s="16" customFormat="1" ht="20.100000000000001" customHeight="1">
      <c r="A20" s="26"/>
      <c r="B20" s="1"/>
      <c r="C20" s="159"/>
      <c r="D20" s="8"/>
      <c r="E20" s="8"/>
      <c r="F20" s="78"/>
      <c r="G20" s="78"/>
      <c r="H20" s="78"/>
      <c r="I20" s="78"/>
      <c r="J20" s="78"/>
      <c r="K20" s="78"/>
      <c r="L20" s="213"/>
      <c r="M20" s="213"/>
      <c r="N20" s="213"/>
    </row>
    <row r="21" spans="1:19" s="16" customFormat="1" ht="20.100000000000001" customHeight="1">
      <c r="A21" s="26"/>
      <c r="B21" s="1"/>
      <c r="C21" s="154" t="s">
        <v>79</v>
      </c>
      <c r="D21" s="166">
        <v>166.35463110999999</v>
      </c>
      <c r="E21" s="166">
        <v>93.256103770176253</v>
      </c>
      <c r="F21" s="166">
        <v>85.111451990344833</v>
      </c>
      <c r="G21" s="166">
        <v>86.614789359665011</v>
      </c>
      <c r="H21" s="167">
        <v>87.731771170000016</v>
      </c>
      <c r="I21" s="167">
        <v>86.488214470000003</v>
      </c>
      <c r="J21" s="167">
        <v>80.669171379999995</v>
      </c>
      <c r="K21" s="167">
        <v>59.623753309999998</v>
      </c>
      <c r="L21" s="167">
        <v>44.087295900000001</v>
      </c>
      <c r="M21" s="167">
        <v>47.389764740000004</v>
      </c>
      <c r="N21" s="167">
        <v>37.070053549999997</v>
      </c>
    </row>
    <row r="22" spans="1:19" s="16" customFormat="1" ht="20.100000000000001" customHeight="1">
      <c r="A22" s="26" t="s">
        <v>82</v>
      </c>
      <c r="B22" s="1"/>
      <c r="C22" s="159" t="s">
        <v>76</v>
      </c>
      <c r="D22" s="162">
        <v>48.287899109999998</v>
      </c>
      <c r="E22" s="162">
        <v>48.615166340000002</v>
      </c>
      <c r="F22" s="162">
        <v>47.98270428</v>
      </c>
      <c r="G22" s="162">
        <v>48.637271480000003</v>
      </c>
      <c r="H22" s="8">
        <v>61.734711060000002</v>
      </c>
      <c r="I22" s="8">
        <v>49.959439879999998</v>
      </c>
      <c r="J22" s="8">
        <v>50.088585950000002</v>
      </c>
      <c r="K22" s="8">
        <v>23.386193840000001</v>
      </c>
      <c r="L22" s="8">
        <v>14.228734699999999</v>
      </c>
      <c r="M22" s="8">
        <v>14.26907224</v>
      </c>
      <c r="N22" s="8">
        <v>10.55109032</v>
      </c>
    </row>
    <row r="23" spans="1:19" s="16" customFormat="1" ht="20.100000000000001" customHeight="1">
      <c r="A23" s="26" t="s">
        <v>82</v>
      </c>
      <c r="B23" s="1"/>
      <c r="C23" s="159" t="s">
        <v>78</v>
      </c>
      <c r="D23" s="162">
        <v>83.344591879999996</v>
      </c>
      <c r="E23" s="162">
        <v>13.540769370000001</v>
      </c>
      <c r="F23" s="162">
        <v>9.9143638200000002</v>
      </c>
      <c r="G23" s="162">
        <v>9.927714690000002</v>
      </c>
      <c r="H23" s="8">
        <v>0</v>
      </c>
      <c r="I23" s="8">
        <v>0</v>
      </c>
      <c r="J23" s="8">
        <v>0</v>
      </c>
      <c r="K23" s="8">
        <v>0</v>
      </c>
      <c r="L23" s="8">
        <v>0</v>
      </c>
      <c r="M23" s="8">
        <v>0</v>
      </c>
      <c r="N23" s="8">
        <v>0</v>
      </c>
    </row>
    <row r="24" spans="1:19" s="16" customFormat="1" ht="20.100000000000001" customHeight="1">
      <c r="A24" s="26" t="s">
        <v>82</v>
      </c>
      <c r="B24" s="1"/>
      <c r="C24" s="159" t="s">
        <v>80</v>
      </c>
      <c r="D24" s="162">
        <v>4.6347225500000002</v>
      </c>
      <c r="E24" s="162">
        <v>9.1163185201762609</v>
      </c>
      <c r="F24" s="162">
        <v>4.5954568503448288</v>
      </c>
      <c r="G24" s="162">
        <v>4.6559771596650101</v>
      </c>
      <c r="H24" s="8">
        <v>2.8206356299999999</v>
      </c>
      <c r="I24" s="8">
        <v>3.0368259399999999</v>
      </c>
      <c r="J24" s="8">
        <v>1.37209709</v>
      </c>
      <c r="K24" s="8">
        <v>3.0070131900000003</v>
      </c>
      <c r="L24" s="8">
        <v>3.1688928200000004</v>
      </c>
      <c r="M24" s="8">
        <v>3.1629269199999999</v>
      </c>
      <c r="N24" s="8">
        <v>3.1755427199999997</v>
      </c>
    </row>
    <row r="25" spans="1:19" s="16" customFormat="1" ht="20.100000000000001" customHeight="1">
      <c r="A25" s="26" t="s">
        <v>82</v>
      </c>
      <c r="B25" s="1"/>
      <c r="C25" s="159" t="s">
        <v>12</v>
      </c>
      <c r="D25" s="162">
        <v>30.087417569999992</v>
      </c>
      <c r="E25" s="162">
        <v>21.983849540000001</v>
      </c>
      <c r="F25" s="162">
        <v>22.618927039999999</v>
      </c>
      <c r="G25" s="162">
        <v>23.39382603</v>
      </c>
      <c r="H25" s="8">
        <v>23.176424480000005</v>
      </c>
      <c r="I25" s="8">
        <v>33.491948649999998</v>
      </c>
      <c r="J25" s="8">
        <v>29.208488340000002</v>
      </c>
      <c r="K25" s="8">
        <v>33.230546279999999</v>
      </c>
      <c r="L25" s="8">
        <v>26.689668380000001</v>
      </c>
      <c r="M25" s="8">
        <v>29.95776558</v>
      </c>
      <c r="N25" s="8">
        <v>23.343420510000001</v>
      </c>
    </row>
    <row r="26" spans="1:19" s="16" customFormat="1" ht="20.100000000000001" customHeight="1">
      <c r="A26" s="26"/>
      <c r="B26" s="1"/>
      <c r="C26" s="159"/>
      <c r="D26" s="162"/>
      <c r="E26" s="162"/>
      <c r="F26" s="162"/>
      <c r="G26" s="162"/>
      <c r="H26" s="8"/>
      <c r="I26" s="8"/>
      <c r="J26" s="8"/>
      <c r="K26" s="8"/>
      <c r="L26" s="8"/>
      <c r="M26" s="8"/>
      <c r="N26" s="8"/>
    </row>
    <row r="27" spans="1:19" s="16" customFormat="1" ht="20.100000000000001" customHeight="1">
      <c r="A27" s="26"/>
      <c r="B27" s="1"/>
      <c r="C27" s="154" t="s">
        <v>83</v>
      </c>
      <c r="D27" s="163">
        <v>399.36530957000002</v>
      </c>
      <c r="E27" s="163">
        <v>479.37246234385623</v>
      </c>
      <c r="F27" s="163">
        <v>477.68084566864371</v>
      </c>
      <c r="G27" s="163">
        <v>543.60737114876224</v>
      </c>
      <c r="H27" s="165">
        <v>628.1609252972205</v>
      </c>
      <c r="I27" s="165">
        <v>675.50408301731989</v>
      </c>
      <c r="J27" s="165">
        <v>718.81641998999999</v>
      </c>
      <c r="K27" s="165">
        <v>600.9679128781313</v>
      </c>
      <c r="L27" s="165">
        <v>634.41691347524647</v>
      </c>
      <c r="M27" s="165">
        <v>725.67570310723511</v>
      </c>
      <c r="N27" s="165">
        <v>745.65670927758674</v>
      </c>
      <c r="O27" s="65"/>
      <c r="P27" s="65"/>
    </row>
    <row r="29" spans="1:19">
      <c r="F29" s="65"/>
      <c r="G29" s="65"/>
      <c r="H29" s="65"/>
      <c r="I29" s="65"/>
      <c r="J29" s="65"/>
      <c r="K29" s="65"/>
      <c r="L29" s="65"/>
      <c r="M29" s="65"/>
      <c r="N29" s="65"/>
    </row>
    <row r="30" spans="1:19">
      <c r="F30" s="16"/>
      <c r="G30" s="65"/>
      <c r="O30" s="65"/>
    </row>
    <row r="31" spans="1:19">
      <c r="F31" s="16"/>
      <c r="G31" s="65"/>
      <c r="O31" s="65"/>
    </row>
    <row r="32" spans="1:19">
      <c r="F32" s="16"/>
      <c r="G32" s="65"/>
      <c r="O32" s="65"/>
    </row>
    <row r="33" spans="7:18">
      <c r="G33" s="65"/>
      <c r="H33" s="65"/>
      <c r="I33" s="65"/>
      <c r="J33" s="65"/>
      <c r="K33" s="65"/>
      <c r="L33" s="65"/>
      <c r="M33" s="65"/>
      <c r="N33" s="65"/>
      <c r="O33" s="65"/>
    </row>
    <row r="35" spans="7:18">
      <c r="O35" s="65"/>
      <c r="R35" s="65"/>
    </row>
    <row r="36" spans="7:18">
      <c r="O36" s="65"/>
      <c r="R36" s="65"/>
    </row>
    <row r="37" spans="7:18">
      <c r="O37" s="65"/>
      <c r="R37" s="65"/>
    </row>
    <row r="38" spans="7:18">
      <c r="O38" s="65"/>
    </row>
  </sheetData>
  <hyperlinks>
    <hyperlink ref="P6" location="Cover!A1" display="cover" xr:uid="{5103E142-8C0B-479A-913B-E34A32F65AB7}"/>
  </hyperlinks>
  <pageMargins left="0.70866141732283472" right="0.70866141732283472" top="0.74803149606299213" bottom="0.74803149606299213" header="0.31496062992125984" footer="0.31496062992125984"/>
  <pageSetup paperSize="9" scale="6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65ce7d0-cd28-4c5d-8f6b-b99a4a57076d" ContentTypeId="0x0101" PreviousValue="false"/>
</file>

<file path=customXml/item2.xml><?xml version="1.0" encoding="utf-8"?>
<ct:contentTypeSchema xmlns:ct="http://schemas.microsoft.com/office/2006/metadata/contentType" xmlns:ma="http://schemas.microsoft.com/office/2006/metadata/properties/metaAttributes" ct:_="" ma:_="" ma:contentTypeName="Έγγραφο" ma:contentTypeID="0x010100D94816A57B74F643A0C35DB613FDCCCC" ma:contentTypeVersion="13" ma:contentTypeDescription="Δημιουργία νέου εγγράφου" ma:contentTypeScope="" ma:versionID="9e38242cf5bd0249d34ee6bfe49dbb05">
  <xsd:schema xmlns:xsd="http://www.w3.org/2001/XMLSchema" xmlns:xs="http://www.w3.org/2001/XMLSchema" xmlns:p="http://schemas.microsoft.com/office/2006/metadata/properties" xmlns:ns2="417c5491-d084-478d-920d-20cdcf51118e" xmlns:ns3="e1d2947e-82e0-40da-aae3-edcef3cfc749" targetNamespace="http://schemas.microsoft.com/office/2006/metadata/properties" ma:root="true" ma:fieldsID="089e90fc1e5afda339997feb215df078" ns2:_="" ns3:_="">
    <xsd:import namespace="417c5491-d084-478d-920d-20cdcf51118e"/>
    <xsd:import namespace="e1d2947e-82e0-40da-aae3-edcef3cfc749"/>
    <xsd:element name="properties">
      <xsd:complexType>
        <xsd:sequence>
          <xsd:element name="documentManagement">
            <xsd:complexType>
              <xsd:all>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element ref="ns2:MediaService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7c5491-d084-478d-920d-20cdcf51118e"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DateTaken" ma:index="9" nillable="true" ma:displayName="MediaServiceDateTaken" ma:hidden="true" ma:indexed="true" ma:internalName="MediaServiceDateTaken" ma:readOnly="true">
      <xsd:simpleType>
        <xsd:restriction base="dms:Text"/>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Ετικέτες εικόνας" ma:readOnly="false" ma:fieldId="{5cf76f15-5ced-4ddc-b409-7134ff3c332f}" ma:taxonomyMulti="true" ma:sspId="b65ce7d0-cd28-4c5d-8f6b-b99a4a57076d"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description="" ma:indexed="true" ma:internalName="MediaServiceLocation"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Metadata" ma:index="20" nillable="true" ma:displayName="MediaServiceMetadata" ma:hidden="true" ma:internalName="MediaService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d2947e-82e0-40da-aae3-edcef3cfc74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1d181ff-85cd-460e-838c-30b0d46111d2}" ma:internalName="TaxCatchAll" ma:showField="CatchAllData" ma:web="e1d2947e-82e0-40da-aae3-edcef3cfc7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Τύπος περιεχομένου"/>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17c5491-d084-478d-920d-20cdcf51118e">
      <Terms xmlns="http://schemas.microsoft.com/office/infopath/2007/PartnerControls"/>
    </lcf76f155ced4ddcb4097134ff3c332f>
    <TaxCatchAll xmlns="e1d2947e-82e0-40da-aae3-edcef3cfc749"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5E62A3-83EC-4F58-B64E-802C42172A58}">
  <ds:schemaRefs>
    <ds:schemaRef ds:uri="Microsoft.SharePoint.Taxonomy.ContentTypeSync"/>
  </ds:schemaRefs>
</ds:datastoreItem>
</file>

<file path=customXml/itemProps2.xml><?xml version="1.0" encoding="utf-8"?>
<ds:datastoreItem xmlns:ds="http://schemas.openxmlformats.org/officeDocument/2006/customXml" ds:itemID="{D3A27B22-FB92-4AF5-B7F7-638FD6D5CA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7c5491-d084-478d-920d-20cdcf51118e"/>
    <ds:schemaRef ds:uri="e1d2947e-82e0-40da-aae3-edcef3cfc7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8C641F-252A-41AB-BF5C-2B5F6425F6EC}">
  <ds:schemaRefs>
    <ds:schemaRef ds:uri="417c5491-d084-478d-920d-20cdcf51118e"/>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e1d2947e-82e0-40da-aae3-edcef3cfc749"/>
    <ds:schemaRef ds:uri="http://www.w3.org/XML/1998/namespace"/>
    <ds:schemaRef ds:uri="http://purl.org/dc/dcmitype/"/>
    <ds:schemaRef ds:uri="http://purl.org/dc/terms/"/>
  </ds:schemaRefs>
</ds:datastoreItem>
</file>

<file path=customXml/itemProps4.xml><?xml version="1.0" encoding="utf-8"?>
<ds:datastoreItem xmlns:ds="http://schemas.openxmlformats.org/officeDocument/2006/customXml" ds:itemID="{61E74C04-509A-4331-905B-92CA815860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Cover</vt:lpstr>
      <vt:lpstr>Dashboard</vt:lpstr>
      <vt:lpstr>KPIs</vt:lpstr>
      <vt:lpstr>Balance Sheet</vt:lpstr>
      <vt:lpstr>P&amp;L</vt:lpstr>
      <vt:lpstr>NII NFI</vt:lpstr>
      <vt:lpstr>Loans</vt:lpstr>
      <vt:lpstr>Customer Funds</vt:lpstr>
      <vt:lpstr>Securities</vt:lpstr>
      <vt:lpstr>Capital</vt:lpstr>
      <vt:lpstr>Asset Quality</vt:lpstr>
      <vt:lpstr>IFRS9 stages</vt:lpstr>
      <vt:lpstr>Glossary</vt:lpstr>
      <vt:lpstr>'Asset Quality'!Print_Area</vt:lpstr>
      <vt:lpstr>'Balance Sheet'!Print_Area</vt:lpstr>
      <vt:lpstr>Capital!Print_Area</vt:lpstr>
      <vt:lpstr>Cover!Print_Area</vt:lpstr>
      <vt:lpstr>'Customer Funds'!Print_Area</vt:lpstr>
      <vt:lpstr>Dashboard!Print_Area</vt:lpstr>
      <vt:lpstr>Glossary!Print_Area</vt:lpstr>
      <vt:lpstr>'IFRS9 stages'!Print_Area</vt:lpstr>
      <vt:lpstr>KPIs!Print_Area</vt:lpstr>
      <vt:lpstr>Loans!Print_Area</vt:lpstr>
      <vt:lpstr>'NII NFI'!Print_Area</vt:lpstr>
      <vt:lpstr>'P&amp;L'!Print_Area</vt:lpstr>
      <vt:lpstr>Securities!Print_Area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 factsheet</dc:title>
  <dc:creator>Doukas Georgios</dc:creator>
  <cp:lastModifiedBy>Doukas Georgios</cp:lastModifiedBy>
  <cp:lastPrinted>2025-05-13T08:05:09Z</cp:lastPrinted>
  <dcterms:created xsi:type="dcterms:W3CDTF">2023-11-12T18:12:38Z</dcterms:created>
  <dcterms:modified xsi:type="dcterms:W3CDTF">2025-05-13T09:44:24Z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0x010100D94816A57B74F643A0C35DB613FDCCCC</vt:lpwstr>
  </property>
  <property fmtid="{D5CDD505-2E9C-101B-9397-08002B2CF9AE}" pid="3" name="MediaServiceImageTags">
    <vt:lpwstr/>
  </property>
</Properties>
</file>